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9555" firstSheet="3" activeTab="3"/>
  </bookViews>
  <sheets>
    <sheet name="ĐTnuocngoai" sheetId="1" state="hidden" r:id="rId1"/>
    <sheet name="ĐTtrongnuoc" sheetId="2" state="hidden" r:id="rId2"/>
    <sheet name="2018" sheetId="3" state="hidden" r:id="rId3"/>
    <sheet name="nuoc ngoai " sheetId="4" r:id="rId4"/>
  </sheets>
  <definedNames>
    <definedName name="_xlnm.Print_Titles" localSheetId="0">'ĐTnuocngoai'!$5:$6</definedName>
  </definedNames>
  <calcPr fullCalcOnLoad="1"/>
</workbook>
</file>

<file path=xl/sharedStrings.xml><?xml version="1.0" encoding="utf-8"?>
<sst xmlns="http://schemas.openxmlformats.org/spreadsheetml/2006/main" count="1908" uniqueCount="1006">
  <si>
    <t>Khu nhà ở xã hội thuộc khu tái định cư, dân cư và dịch vụ thương mại phường 4, thành phố Trà Vinh</t>
  </si>
  <si>
    <t>Phường 4, thành phố Trà Vinh</t>
  </si>
  <si>
    <t>Đang thực hiện thủ tục xin phép xây dựng</t>
  </si>
  <si>
    <t>887/QĐ-UBND</t>
  </si>
  <si>
    <t>888/QĐ-UBND</t>
  </si>
  <si>
    <t>889/QĐ-UBND</t>
  </si>
  <si>
    <t>Cửa hàng xăng dầu Mai Trâm</t>
  </si>
  <si>
    <t>Công ty TNHH MTV Xăng dầu Trà Vinh</t>
  </si>
  <si>
    <t>Cửa hàng xăng dầu Phú Thọ</t>
  </si>
  <si>
    <t>Cửa hàng xăng dầu Petrol life 6</t>
  </si>
  <si>
    <t>Ấp La Bang, xã Long Sơn, huyện Cầu Ngang, Trà Vinh</t>
  </si>
  <si>
    <t>DNTN Xăng dầu Mai Trâm</t>
  </si>
  <si>
    <t>Ấp Bàu Sơn, xã Đa Lộc, Châu Thành, Trà Vinh</t>
  </si>
  <si>
    <t>1103/QĐ-UBND</t>
  </si>
  <si>
    <t>Trạm xăng dầu Petrol Life 4</t>
  </si>
  <si>
    <t>Ấp Truôn, xã Hòa Lợi, huyện Châu Thành, tỉnh Trà Vinh</t>
  </si>
  <si>
    <t>1153/QĐ-UBND</t>
  </si>
  <si>
    <t>DNTN Xăng dầu Lê Quân</t>
  </si>
  <si>
    <t>Cửa hàng xăng dầu Lê Quân 3</t>
  </si>
  <si>
    <t>Ấp Bến Tranh, xã Định Anh, huyện Trà Cú, tỉnh Trà Vinh</t>
  </si>
  <si>
    <t>Nhà máy sản xuất nước đá cây</t>
  </si>
  <si>
    <t>Phường 2, thị xã Duyên Hải</t>
  </si>
  <si>
    <t>Nhà máy xử lý chất thải rắn sinh hoạt tỉnh Trà Vinh</t>
  </si>
  <si>
    <t>Ấp Saâm Bua. Xã Lương Hòa, huyện Châu Thành, tỉnh Trà Vinh</t>
  </si>
  <si>
    <t>Công ty TNHH MTV kỹ thuật Công nghiệp năng lượng môi trường</t>
  </si>
  <si>
    <t>579/QĐ-UBND
812/QĐ-UBND</t>
  </si>
  <si>
    <t>Liên Hiệp Hợp tác xã Thương mại Thành phố Hồ Chí Minh</t>
  </si>
  <si>
    <t>Siêu thị CoopMart Tiểu Cần</t>
  </si>
  <si>
    <t>thị trấn Tiểu Cần, huyện Tiểu Cần</t>
  </si>
  <si>
    <t>Công ty Cổ phần phân bón Huadavil</t>
  </si>
  <si>
    <t>Sản xuất phân bón</t>
  </si>
  <si>
    <t>huyện Trà Cú, Trà Vinh</t>
  </si>
  <si>
    <t>1321/QĐ-UBND</t>
  </si>
  <si>
    <t>1472/QĐ-UBND</t>
  </si>
  <si>
    <t>Công ty Cổ phần xây dựng Đông Đô Miền Nam</t>
  </si>
  <si>
    <t>Xây dựng hạ tầng KCN Cầu Quan</t>
  </si>
  <si>
    <t>thị trấn Cầu Quan, huyện Tiểu Cần, tỉnh Trà Vinh</t>
  </si>
  <si>
    <t>1473/QĐ-UBND</t>
  </si>
  <si>
    <t>Xây dựng hạ tầng KCN Cổ Chiên</t>
  </si>
  <si>
    <t>Xã Đại Phước, huyện Càng Long, tỉnh Trà Vinh</t>
  </si>
  <si>
    <t>Siêu thị CoopMart Duyên Hải</t>
  </si>
  <si>
    <t>thị xã Duyên Hải</t>
  </si>
  <si>
    <t>1636/QĐ-UBND</t>
  </si>
  <si>
    <t>1637/QĐ-UBND</t>
  </si>
  <si>
    <t>1656/QĐ-UBND</t>
  </si>
  <si>
    <t>Công ty Cổ phần Lý Khải Minh</t>
  </si>
  <si>
    <t>Công ty TNHH TM DV Phước Toàn</t>
  </si>
  <si>
    <t>Công ty Cổ phần xăng dầu An Hữu Trà Vinh</t>
  </si>
  <si>
    <t>Nhà xưởng chế tạo cơ khí</t>
  </si>
  <si>
    <t>Cửa hàng xăng dầu Lưu Nghiệp Anh</t>
  </si>
  <si>
    <t>ấp Vĩnh Yên, xã Long Đức, thành phố Trà Vinh</t>
  </si>
  <si>
    <t>Cửa hàng kinh doanh xăng dầu phường 9</t>
  </si>
  <si>
    <t>Đồng Khởi, khóm 1, phường 9, thành phố Trà Vinh</t>
  </si>
  <si>
    <t>Ấp Xoài Lơ, xã Lưu Nghiệp Anh, huyện Trà Cú</t>
  </si>
  <si>
    <t>Đang triển khai xây dựng</t>
  </si>
  <si>
    <t>1710/QĐ-UBND</t>
  </si>
  <si>
    <t>1711/QĐ-UBND</t>
  </si>
  <si>
    <t>Công ty TNHH MTV Thương mại dịch vụ xăng dầu Hoàng Quân</t>
  </si>
  <si>
    <t>Cửa hàng kinh doanh xăng dầu</t>
  </si>
  <si>
    <t>Ấp Rạch Giữa, xã Hưng Mỹ, huyện Châu Thành, tỉnh Trà Vinh</t>
  </si>
  <si>
    <t>Công ty TNHH Dầu khí Châu Duy</t>
  </si>
  <si>
    <t>Cửa hàng xăng dầu Đại  Phước</t>
  </si>
  <si>
    <t>Ấp Rạch Dừa, xã Đại Phước, Càng Long, Trà Vinh</t>
  </si>
  <si>
    <t>DNTN xăng dầu Huỳnh Loan</t>
  </si>
  <si>
    <t>Cửa hàng kinh doanh xăng dầu Huỳnh Loan</t>
  </si>
  <si>
    <t>Ấp Nê Có, xã Song Lộc, huyện Châu Thành, tỉnh Trà Vinh</t>
  </si>
  <si>
    <t>1728/QĐ-UBND</t>
  </si>
  <si>
    <t>Ngân hàng thương mại Cổ phần Kiên Long</t>
  </si>
  <si>
    <t>Ngân hàng thương mại Cổ phần Kiên Long - phòng giao dịch Duyên Hải</t>
  </si>
  <si>
    <t>KHóm 1, phường 1, thị xã Duyên Hải</t>
  </si>
  <si>
    <t>Ấp Giồng Chùa, xã Phương Thạnh, huyện Càng Long, Trà Vinh</t>
  </si>
  <si>
    <t>Công ty TNHH MTV TM-DV xăng dầu Vạn Tiếp</t>
  </si>
  <si>
    <t>Âp 1, xã Thạnh Phú, huyện Cầu Kè, Trà Vinh</t>
  </si>
  <si>
    <t>Cửa hàng kinh doanh xăng dầu Linh Phước Thành</t>
  </si>
  <si>
    <t>Công ty TNHH XD-TM Linh Phước Thành</t>
  </si>
  <si>
    <t>Ấp vàm, xã An Quảng Hữu, huyện Trà Cú, Trà Vinh</t>
  </si>
  <si>
    <t>Trung 
Quốc</t>
  </si>
  <si>
    <r>
      <t xml:space="preserve">Công ty TNHH NEW MINGDA VIỆT NAM </t>
    </r>
    <r>
      <rPr>
        <i/>
        <sz val="10"/>
        <color indexed="8"/>
        <rFont val="Times New Roman"/>
        <family val="1"/>
      </rPr>
      <t>(Sản xuất hàng may mặc)</t>
    </r>
  </si>
  <si>
    <t>1769/QĐ-UBND</t>
  </si>
  <si>
    <t>1770/QĐ-UBND</t>
  </si>
  <si>
    <t>1841QĐ-UBND</t>
  </si>
  <si>
    <t>1842/QĐ-UBND</t>
  </si>
  <si>
    <t>Công ty TNHH MTV Thành Vinh NP</t>
  </si>
  <si>
    <t>Công ty Cổ phần xuất nhập khẩu Trà Vinh</t>
  </si>
  <si>
    <t>Phòng khám đa khoa Sài Gòn Thành Vinh</t>
  </si>
  <si>
    <t>Khu thương mại và Dịch vụ Cầu Ngang</t>
  </si>
  <si>
    <t>Đường Sơn Thông, phường 7, thành phố Trà Vinh</t>
  </si>
  <si>
    <t>Khóm Thống Nhất, thị trấn Cầu Ngang, huyện Cầu Ngang</t>
  </si>
  <si>
    <t>Công ty TNHH An An Bình</t>
  </si>
  <si>
    <t>Cửa hàng bán lẻ xăng dầu An An Bình</t>
  </si>
  <si>
    <t>Âp Cái Cối, xã Long Vĩnh, huyện Duyên Hải, Trà Vinh</t>
  </si>
  <si>
    <t>1967/QĐ-UBND</t>
  </si>
  <si>
    <t>Mở rộng trụ sở Quỹ tín dụng nhân dân thị trấn Trà Cú</t>
  </si>
  <si>
    <t>Quỹ tín dụng nhân dân thị trấn Trà Cú</t>
  </si>
  <si>
    <t>Khóm 3, thị trấn Trà Cú, huyện Trà Cú, tỉnh Trà Vinh</t>
  </si>
  <si>
    <t>2067/QĐ-UBND</t>
  </si>
  <si>
    <t>Công ty TNHH Phát triển Mêkong Center</t>
  </si>
  <si>
    <t>Trung tâm dịch vụ giải trí - Mua sắm Mêkong Center</t>
  </si>
  <si>
    <t>Đường Võ Nguyên Giáp, phường 7, tpTV</t>
  </si>
  <si>
    <t>Đc từ 15tr USD thành 9,91tr USD</t>
  </si>
  <si>
    <t>Nhà máy sản xuất gạch không nung cao cấp Duyên Hải</t>
  </si>
  <si>
    <t>Công ty Cổ phần gạch ngói không nung Duyên Hải</t>
  </si>
  <si>
    <t>KKT Định An</t>
  </si>
  <si>
    <t>Cửa hàng bán lẻ xăng dầu Long Toàn</t>
  </si>
  <si>
    <t>Ấp Thống Nhất, xã Long Toàn, thị xã Duyên Hải, tỉnh Trà Vinh</t>
  </si>
  <si>
    <t>Đại lý thuốc tân dược Mai Trang</t>
  </si>
  <si>
    <t>Hộ kinh doanh Mai Trang</t>
  </si>
  <si>
    <t>Khóm 1, thị trấn Tiểu Cần, huyện Tiểu Cần</t>
  </si>
  <si>
    <t>Nhà thuốc tây Phúc</t>
  </si>
  <si>
    <t>Hộ kinh doanh Nguyễn Văn Em</t>
  </si>
  <si>
    <t>Khóm Minh Thuận A, thị trấn Cầu Ngang, huyện Cầu Ngang</t>
  </si>
  <si>
    <t>Nhà máy gạch ngói - cấu kiện bê tông Nguyễn Trình</t>
  </si>
  <si>
    <t>Công ty TNHH MTV Nguyễn Trình</t>
  </si>
  <si>
    <t>2256/QĐ-UBND</t>
  </si>
  <si>
    <t>Trụ sở làm việc, kho chứa sản phẩm nông nghiệp, xưởng sơ chế ra củ quả và sân phơi</t>
  </si>
  <si>
    <t>HTX nông nghiệp Rạch Lọp</t>
  </si>
  <si>
    <t>Ấp Chợ, xã Tân Hùng, huyện Tiểu Cần, tỉnh Trà Vinh</t>
  </si>
  <si>
    <t>Nuôi trồng vi tảo kết hợp điện mặt trời</t>
  </si>
  <si>
    <t>Ấp Sóc Mới, xã Long Sơn, huyện Cầu Ngang</t>
  </si>
  <si>
    <t>Công ty TNHH TM-DV  Hữu Bình 3</t>
  </si>
  <si>
    <t>Cửa hàng xăng dầu Hữu Bình 3</t>
  </si>
  <si>
    <t>Ấp Giồng Nổi, xã Tam Ngãi, huyện Cầu Kè</t>
  </si>
  <si>
    <t>184/QĐ-BQLKKT</t>
  </si>
  <si>
    <t>Hộ kinh doanh Tâm Quang</t>
  </si>
  <si>
    <t>Nhà thuốc tây Tâm Quang</t>
  </si>
  <si>
    <t>2359/QĐ-UBND</t>
  </si>
  <si>
    <t>Công ty CP ĐTXD Hải Vân</t>
  </si>
  <si>
    <t>Nhà máy xử lý chất thải rắn sinh hoạt thị xã Duyên Hải</t>
  </si>
  <si>
    <t>Ấp 12, xã Long Hữu, thị xã Duyên Hải, tỉnh Trà Vinh</t>
  </si>
  <si>
    <t>23/QĐ-UBND</t>
  </si>
  <si>
    <t>Công ty TNHH Hiệp Long Petrol</t>
  </si>
  <si>
    <t>Kho xăng dầu Hiệp Long 1</t>
  </si>
  <si>
    <t>Ấp Long Đại xã Long Đức thành phố Trà Vinh</t>
  </si>
  <si>
    <t>65/QĐ-UBND</t>
  </si>
  <si>
    <t>Ấp Lồ Ồ, xã Hiệp Mỹ Tây, huyện Cầu Ngang</t>
  </si>
  <si>
    <t>Cửa hàng bán lẻ xăng dầu số 2</t>
  </si>
  <si>
    <t>73/QĐ-UBND</t>
  </si>
  <si>
    <t>HTX DV nông nghiệp Huyền Hội</t>
  </si>
  <si>
    <t>Xây dựng trự sở làm việc, nhà kho, của hàng mua bán</t>
  </si>
  <si>
    <t>Ấp Bình Hội,  xã Huyền Hội, huyện CàngLong</t>
  </si>
  <si>
    <t>94/QĐ-UBND</t>
  </si>
  <si>
    <t>HTX  nông nghiệp Nhị Trường</t>
  </si>
  <si>
    <t>Ấp Nô Lựa A, xã Nhị Trường, huyện Cầu Ngang</t>
  </si>
  <si>
    <t>Xây dựng Trụ sở HTX nông nghiệp Nhị Trường</t>
  </si>
  <si>
    <t>99/QĐ-UBND</t>
  </si>
  <si>
    <t>DNTN Hai Quận</t>
  </si>
  <si>
    <t>Cửa hàng kinh doanh xăng dầu Hai Quận</t>
  </si>
  <si>
    <t>131/QĐ-UBND</t>
  </si>
  <si>
    <t>Công ty TNHH MTV Anh Trọng Đức</t>
  </si>
  <si>
    <t>Ấp Ngã Hậu, xã Tân Bình, huyện Càng Long</t>
  </si>
  <si>
    <t>Cửa hàng kinh doanh xăng dầu Anh Trọng Đức</t>
  </si>
  <si>
    <t>206/QĐ-UBND</t>
  </si>
  <si>
    <t>Công ty TNHH Chế biến thủy sản Tân Hòa</t>
  </si>
  <si>
    <t>Nhà máy chế biến thủy sản Tân Hòa</t>
  </si>
  <si>
    <t>227/QĐ-UBND</t>
  </si>
  <si>
    <t>Công ty TNHH xăng dầu Hữu Bình 6</t>
  </si>
  <si>
    <t>Cửa hàng xăng dầu Hữu Bình 6</t>
  </si>
  <si>
    <t>228/QĐ-UBND</t>
  </si>
  <si>
    <t>Công ty CPTMĐT Dầu khí Nam Sông Hậu</t>
  </si>
  <si>
    <t>Cửa hàng bán lẻ xăng dầu</t>
  </si>
  <si>
    <t>262/QĐ-UBND</t>
  </si>
  <si>
    <t>DNTN Xăng dầu Phương Hà</t>
  </si>
  <si>
    <t>Cửa hàng kinh doanh xăng dầu Phương Hà</t>
  </si>
  <si>
    <t>269/QĐ-UBND</t>
  </si>
  <si>
    <t>Công ty TNHH MTV Xây dựng đóng tàu Vạn Phước</t>
  </si>
  <si>
    <t>Trạm bán xăng dầu</t>
  </si>
  <si>
    <t>Cửa hàng xăng dầu Chí Hào</t>
  </si>
  <si>
    <t>DNTN Nguyễn Tuyền</t>
  </si>
  <si>
    <t>Xã Tân Hòa, huyện Tiểu Cần, Trà Vinh</t>
  </si>
  <si>
    <t>xã Thông Hòa, huyện Cầu Kè, Trà Vinh</t>
  </si>
  <si>
    <t>đường D5, phường 5, thành phố Trà Vinh</t>
  </si>
  <si>
    <t>Cầu Kè, Trà Vinh</t>
  </si>
  <si>
    <t>Công ty CP Lý Khải Minh</t>
  </si>
  <si>
    <t>Nhà máy sản xuất thức ăn thủy sản</t>
  </si>
  <si>
    <t>Lô C, đường số 3, KCN Long Đức, tpTV</t>
  </si>
  <si>
    <t>Ngân hàng TCMCP Sài Gòn Thương Sacombank</t>
  </si>
  <si>
    <t>Chi nhánh Sacombank  Duyên Hải</t>
  </si>
  <si>
    <t xml:space="preserve">KKT Định An </t>
  </si>
  <si>
    <t>Cty CP Thương mại Đầu tư dầu khí Nam sông Hậu</t>
  </si>
  <si>
    <t>Cửa hàng xăng dầu Nam sông Hậu số 08</t>
  </si>
  <si>
    <t>Cửa hàng xăng dầu Nam sông Hậu số 09</t>
  </si>
  <si>
    <t>Công ty TNHH Vận tải Sơn Huy</t>
  </si>
  <si>
    <t>Cửa hàng xăng dầu Tuấn Kiệt</t>
  </si>
  <si>
    <t>Công ty TNHH Xây lắp điện Trọng Hoàng</t>
  </si>
  <si>
    <t>Nhà máy gạch không nung Duyên Hải</t>
  </si>
  <si>
    <t>Thổ Nhĩ Kỳ</t>
  </si>
  <si>
    <t>Đang triển khai
Đ/c von tu 22 lên 4,4</t>
  </si>
  <si>
    <t>433/QĐ-UBND</t>
  </si>
  <si>
    <t>Công ty TNHH TM Dịch vụ Út Hằng</t>
  </si>
  <si>
    <t>Khóm 4, phường 1, thành phố Trà Vinh</t>
  </si>
  <si>
    <t>455/QĐ-UBND</t>
  </si>
  <si>
    <t>Cửa hàng kinh doanh xăn, dầu nhớt</t>
  </si>
  <si>
    <t>Ấp Kinh A, xã Huyền Hội, huyện Càng Long</t>
  </si>
  <si>
    <t>474/QĐ-UBND</t>
  </si>
  <si>
    <t>Cửa hàng xăng dầu Vĩnh Yên</t>
  </si>
  <si>
    <t>492/QĐ-UBND</t>
  </si>
  <si>
    <t>Công ty TNHH MTV Bội Ngọc</t>
  </si>
  <si>
    <t>Cửa hàng căng dầu Bội Ngọc 5</t>
  </si>
  <si>
    <t>Ấp Sa Bình, xã Long Đức, thành phố Trà Vinh</t>
  </si>
  <si>
    <t>487/QĐ-UBND</t>
  </si>
  <si>
    <t>Cửa hàng xăng dầu Sâm Bua</t>
  </si>
  <si>
    <t>Ấp Sâm Bua, xã Lương Hòa, huyện Châu Thành</t>
  </si>
  <si>
    <t>488/QĐ-UBND</t>
  </si>
  <si>
    <t>Công ty TNHH MTV xăng dầu Hoàng Oanh Đa Lộc</t>
  </si>
  <si>
    <t>Ấp Thanh Trì A, xã Đa Lộc, huyện Châu Thành</t>
  </si>
  <si>
    <t>Hộ kinh doanh Trầm Hải Đường</t>
  </si>
  <si>
    <t>bán lẻ thuốc tân dược thành phẩm, thực phẩm chức năng, sữa</t>
  </si>
  <si>
    <t>489/QĐ-UBND</t>
  </si>
  <si>
    <t>Khóm 3, thị trấn Trà Cú, huyện Trà Cú</t>
  </si>
  <si>
    <t>Đang triển khai
Đ/c von tu 11,6 còn 3,0</t>
  </si>
  <si>
    <t>527/QĐ-UBND</t>
  </si>
  <si>
    <t>Cửa hàng xăng, dầu</t>
  </si>
  <si>
    <t>Ấp Long Hòa, xã Đại Phước, huyện Càng Long</t>
  </si>
  <si>
    <t>525/QĐ-UBND</t>
  </si>
  <si>
    <t>Bưu điện tỉnh Trà Vinh</t>
  </si>
  <si>
    <t>Xây dựng nhà làm việc bưu điện trà vinh</t>
  </si>
  <si>
    <t>khóm 3, phường 2, thành phố Trà Vinh</t>
  </si>
  <si>
    <t>557/QĐ-UBND</t>
  </si>
  <si>
    <t>Công ty TNHH MTV Út Nhựa</t>
  </si>
  <si>
    <t>Nhà máy sản xuất kinh doanh nhựa gia dụng</t>
  </si>
  <si>
    <t>Ấp Cà Săng Cụt, xã Hàm Tân, Trà Cú</t>
  </si>
  <si>
    <t>Công ty TNHH Thương mại Nhất Thống</t>
  </si>
  <si>
    <t>558/QĐ-UBND</t>
  </si>
  <si>
    <t>Trang trại rau củ quả hữu cơ</t>
  </si>
  <si>
    <t>Xã Ngãi Xuyên và xã Lưu Nghiệp Anh, huyện Trà Cú</t>
  </si>
  <si>
    <t>630/QĐ-UBND</t>
  </si>
  <si>
    <t>631/QĐ-UBND</t>
  </si>
  <si>
    <t>Trung tâm mua sắm bán lẻ Trà Vinh</t>
  </si>
  <si>
    <t>Trung tâm bán lẻ vật liệu xây dựng và nội thất Trà Vinh</t>
  </si>
  <si>
    <t>Công ty Cổ phần Đầu tư kinh doanh bất động sản Đông Dương</t>
  </si>
  <si>
    <t>Phường 7, thành phố Trà Vinh</t>
  </si>
  <si>
    <t>560/QĐ-UBND</t>
  </si>
  <si>
    <t>661/QĐ-UBND</t>
  </si>
  <si>
    <t>Nhà ở xã hội tại Khu công nghiệp Long Đức</t>
  </si>
  <si>
    <t>Công ty Cổ phần thủy sản HÙng Vương Miền Tây</t>
  </si>
  <si>
    <t>Đang hoạt động
(đ/c 17 lên 42 tỷ)</t>
  </si>
  <si>
    <t>Công ty TNHH Woosung Global Vina</t>
  </si>
  <si>
    <t>Công ty TNHH New Mingda Việt Nam</t>
  </si>
  <si>
    <t>Công ty TNHH Solargon</t>
  </si>
  <si>
    <t>Trụ sở làm việc, nhà kho, cửa hàng mua bán HTX Long Đức</t>
  </si>
  <si>
    <t>HTX nông nghiệp Long Đức</t>
  </si>
  <si>
    <t>Cửa hàng xăng dầu Minh Hớn 4</t>
  </si>
  <si>
    <t>DNTN Minh Hớn</t>
  </si>
  <si>
    <t>khóm 7, phường 7, thành phố Trà Vinh</t>
  </si>
  <si>
    <t>Cửa hàng xăng dầu Minh Hớn 3</t>
  </si>
  <si>
    <t>khóm 10, phường 7, thành phố Trà Vinh</t>
  </si>
  <si>
    <t xml:space="preserve">Cửa hàng bán lẻ xăng dầu Huyền Hội </t>
  </si>
  <si>
    <t>xã Huyền Hội, huyện Càng Lon</t>
  </si>
  <si>
    <t>Cửa hàng kinh doanh xăng dầu Trọng Thanh</t>
  </si>
  <si>
    <t>DNTN Xăng dầu Trọng Thanh</t>
  </si>
  <si>
    <t>xã Tân An, huyện Càng Long</t>
  </si>
  <si>
    <t>Công ty CP XNK SXTM Dầu khí Petrol Life</t>
  </si>
  <si>
    <t>Cửa hàng xăng dầu Láng Chim</t>
  </si>
  <si>
    <t>DNTN Xăng dầu Lộc Phước Thọ</t>
  </si>
  <si>
    <t>Doanh nghiệp tư nhân Tân Tân</t>
  </si>
  <si>
    <t>Cửa hàng kinh doanh xăng dầu Tân Tân – chi nhánh 1</t>
  </si>
  <si>
    <t>559/QĐ-UBND</t>
  </si>
  <si>
    <t>Liên danh Minh Anh và Đồng Thịnh Phát</t>
  </si>
  <si>
    <t>xã Long Đức, Thành phố Trà Vinh</t>
  </si>
  <si>
    <t>697/QĐ-UBND</t>
  </si>
  <si>
    <t>698/QĐ-UBND</t>
  </si>
  <si>
    <t>725/QĐ-UBND</t>
  </si>
  <si>
    <t>Tổng công ty cổ phần bảo hiểm Petrolimex</t>
  </si>
  <si>
    <t>Cải tạo Trụ Sở làm việc Công ty bảo hiểm Pjico Trà Vinh</t>
  </si>
  <si>
    <t>Công ty TNHH Dịch vụ Nguyễn Gia</t>
  </si>
  <si>
    <t xml:space="preserve">Cửa hàng xăng dầu Nguyễn Gia </t>
  </si>
  <si>
    <t>Công ty TNHH MTV Dịch vụ xăng dầu Minh Anh</t>
  </si>
  <si>
    <t>Cửa hàng xăng dầu Minh Anh</t>
  </si>
  <si>
    <t>896/QĐ-UBND</t>
  </si>
  <si>
    <t>916/QĐ-UBND</t>
  </si>
  <si>
    <t>926/QĐ-UBND</t>
  </si>
  <si>
    <t>Phan Đình Phùng, khóm 3, phường 6, thành phố Trà Vinh</t>
  </si>
  <si>
    <t>Ấp 17, xã Long Hữu, thị xã Duyên Hải</t>
  </si>
  <si>
    <t>Ấp 4, xã Mỹ Cẩm, huyện Càng Long, Trà Vinh</t>
  </si>
  <si>
    <t>Đang lập dự án đầu tư
654.439.979.000 thành 690.158.920.000</t>
  </si>
  <si>
    <t>Đang hoạt động
Đc từ 6.507.343.590 thành 60.000.000.000</t>
  </si>
  <si>
    <t>Đang triển khai
 xây dựng</t>
  </si>
  <si>
    <t>Đang triển khai 
thủ tục đất đai</t>
  </si>
  <si>
    <t>Đang triển khai thủ tục xây dựng</t>
  </si>
  <si>
    <t>Chưa triển khai do đang chờ giải quyết khiếu nại của Công ty Seotra</t>
  </si>
  <si>
    <t>724/QĐ-UBND</t>
  </si>
  <si>
    <t>Cửa hàng xăng dầu Hiếu Tử</t>
  </si>
  <si>
    <t>997/QĐ-UBND</t>
  </si>
  <si>
    <t>ấp Chợ, xã Hiếu Tử, huyện Tiểu Cần</t>
  </si>
  <si>
    <t>998/QĐ-UBND</t>
  </si>
  <si>
    <t>Cửa hàng xăng dầu Càng Long</t>
  </si>
  <si>
    <t>Khóm 2, thị trấn Càng Long, huyện Càng Long</t>
  </si>
  <si>
    <t>Cửa hàng xăng dầu Đôn Xuân</t>
  </si>
  <si>
    <t>999/QĐ-UBND</t>
  </si>
  <si>
    <t>Ấp Chợ, xã Đôn Xuân, huyện Duyên Hải</t>
  </si>
  <si>
    <t>1000/QĐ-UBND</t>
  </si>
  <si>
    <t>Cửa hàng xăng dầu Trà Cú</t>
  </si>
  <si>
    <t>Khóm 4, thị trấn Trà Cú, huyện Trà Cú</t>
  </si>
  <si>
    <t>1001/QĐ-UBND</t>
  </si>
  <si>
    <t>Cửa hàng xăng dầu Mỹ Hòa</t>
  </si>
  <si>
    <t>1002/QĐ-UBND</t>
  </si>
  <si>
    <t>Mở rộng nhà máy đóng tàu Vạn Phước</t>
  </si>
  <si>
    <t>ấp An Hòa, xã An Phú Tân, huyện Cầu Kè</t>
  </si>
  <si>
    <t>1072/QĐ-UBND</t>
  </si>
  <si>
    <t>Trường mầm non tư thục Minh Huyền</t>
  </si>
  <si>
    <t>Công ty TNHH MTV TM DV đo đạc bản đồ Đại An</t>
  </si>
  <si>
    <t>Nguyễn Chí Thanh, khóm 3, phường 6, thành phố Trà Vinh</t>
  </si>
  <si>
    <t>1232/QĐ-UBND</t>
  </si>
  <si>
    <t>Cửa hàng xăng dầu Ngọc Linh</t>
  </si>
  <si>
    <t>Công ty TNHH Xăng dầu Ngọc Linh</t>
  </si>
  <si>
    <t>1243/QĐ-UBND</t>
  </si>
  <si>
    <t>1244/QĐ-UBND</t>
  </si>
  <si>
    <t>Công ty Điện lực Trà Vinh</t>
  </si>
  <si>
    <t>Xây dựng phân xưởng cơ điện và kho vật tư công ty điện lực</t>
  </si>
  <si>
    <t>Nguyễn Chí Thanh, khóm 2, phường 9, thành phố Trà Vinh</t>
  </si>
  <si>
    <t>Nhà làm việc điện lực Trà Cú</t>
  </si>
  <si>
    <t>Ấp Xoài Thum, xã Ngãi Xuyên, huyện Trà Cú</t>
  </si>
  <si>
    <t>Đang thực hiện
 thủ tục đất đai</t>
  </si>
  <si>
    <t>Khu du lịch tham quan nghỉ dưỡng biển Ba Động</t>
  </si>
  <si>
    <t>Công ty Cổ phần Đầu tư Kiên Giang SG</t>
  </si>
  <si>
    <t>Kho xăng dầu Long Toàn</t>
  </si>
  <si>
    <t>Cửa hàng xăng dầu Petrol Life 10</t>
  </si>
  <si>
    <t>Đang thực hiện thủ tục đất đai
vốn 4,8 xuống 3,2</t>
  </si>
  <si>
    <t>Trạm xăng dầu Petrol life 2</t>
  </si>
  <si>
    <t>Đang triển khai
vốn từ 85 còn 60 tỷ</t>
  </si>
  <si>
    <t>Đang hoạt động
từ 01 lên 1,5 tỷ</t>
  </si>
  <si>
    <t>1332/QĐ-UBND</t>
  </si>
  <si>
    <t>2233/QĐ-UBND</t>
  </si>
  <si>
    <t>2234/QĐ-UBND</t>
  </si>
  <si>
    <t>1385/QĐ-UBND</t>
  </si>
  <si>
    <t>Công ty Cổ phần Thiên Ân</t>
  </si>
  <si>
    <t>Bệnh viện đa khoa Thiên Ân</t>
  </si>
  <si>
    <t>khóm 4, phường 5, thành phố Trà Vinh, tỉnh Trà Vinh</t>
  </si>
  <si>
    <t xml:space="preserve">Đang hoạt động
 từ 120 tỷ thành 71 tỷ </t>
  </si>
  <si>
    <t>Đang thực hiện thủ tục xây dựng</t>
  </si>
  <si>
    <t>chưa triển khai</t>
  </si>
  <si>
    <t>Công ty xin chấp</t>
  </si>
  <si>
    <t>DNTN xăng dầu Sỉ Phương</t>
  </si>
  <si>
    <t>Cửa hàng xăng dầu Sỉ Phương</t>
  </si>
  <si>
    <t>1339/QĐ-UBND</t>
  </si>
  <si>
    <t>Hương lộ 51, ấp Trà Điêu, xã Ninh Thới, huyện Cầu Kè, tỉnh Trà Vinh</t>
  </si>
  <si>
    <t>Chi nhánh ngân hàng chính sách xã hội tỉnh Trà Vinh</t>
  </si>
  <si>
    <t>Mở rộng ngân hàng chính sách xã hội huyện Tiểu Cần</t>
  </si>
  <si>
    <t>1355/QĐ-UBND</t>
  </si>
  <si>
    <t>DNTN Hoàng Thức</t>
  </si>
  <si>
    <t>Cửa hàng xăng dầu Hoàng Thức</t>
  </si>
  <si>
    <t>1397/QĐ-UBND</t>
  </si>
  <si>
    <t>Tỉnh lộ 911, ấp Trà Uông, xã Song Lộc, huyện Châu Thành</t>
  </si>
  <si>
    <t>1574/QĐ-UBND</t>
  </si>
  <si>
    <t>Công ty Cổ phần năng lượng tái tạo Ecotech Trà Vinh</t>
  </si>
  <si>
    <t>Nhà máy điện gió Hiệp Thạnh</t>
  </si>
  <si>
    <t>Xã Hiệp Thạnh, huyện Duyên Hải, tỉnh Trà Vinh</t>
  </si>
  <si>
    <t>1542/QĐ-UBND</t>
  </si>
  <si>
    <t>Công ty TNHH Xăng dầu Đang Tiếp</t>
  </si>
  <si>
    <t>Cửa hàng xăng dầu Đang Tiếp Phương Thạnh</t>
  </si>
  <si>
    <t>Hương lộ 7, ấp Đầu Giồng, xã Phương Thạnh, huyện Càng Long, tỉnh Trà Vinh</t>
  </si>
  <si>
    <t>1507/QĐ-UBND</t>
  </si>
  <si>
    <t>Công ty TNHH Xây dựng Trần Thành</t>
  </si>
  <si>
    <t xml:space="preserve">CHXD Tuấn Thành </t>
  </si>
  <si>
    <t>1506/QĐ-UBND</t>
  </si>
  <si>
    <t>Công ty CP Xăng dầu dầu khí Trà Vinh</t>
  </si>
  <si>
    <t>CHXD Huyền Hội</t>
  </si>
  <si>
    <t>Hương lộ 6, ấp Giồng Bèn, xã Huyền Hội, huyện Càng Long</t>
  </si>
  <si>
    <t>Hương lộ 1, ấp Hạ, xã Đại Phước, huyện Càng Long</t>
  </si>
  <si>
    <t>1415/QĐ-UBND</t>
  </si>
  <si>
    <t>Công ty TNHH MTV Xăng dầu Ngọc Như</t>
  </si>
  <si>
    <t>CHXD Ngọc Như</t>
  </si>
  <si>
    <t>Tỉnh lộ 911, ấp Khánh Lộc, xã Song Lộc, huyện Châu Thành</t>
  </si>
  <si>
    <t>1393/QĐ-UBND</t>
  </si>
  <si>
    <t>CHXD Quỳnh Nghi</t>
  </si>
  <si>
    <t>Công ty TNHH Xăng dầu Quỳnh Nghi</t>
  </si>
  <si>
    <t>Hương lộ 13, ấp Hòa Lạc 
C, xã Lương Hòa A, huyện Châu Thành, tỉnh Trà Vinh</t>
  </si>
  <si>
    <t>1609/QĐ-UBND</t>
  </si>
  <si>
    <t>Công ty CP Công trình đô thị Trà Vinh</t>
  </si>
  <si>
    <t xml:space="preserve">XD trụ sở văn phòng làm việc công ty </t>
  </si>
  <si>
    <t>đường sơn Thông, khóm 9, phường 7, thành phố Trà Vinh</t>
  </si>
  <si>
    <t>SỞ KẾ HOẠCH VÀ ĐẦU TƯ TỈNH TRÀ VINH</t>
  </si>
  <si>
    <t>TT</t>
  </si>
  <si>
    <t>Tên doanh nghiệp 
thành lập</t>
  </si>
  <si>
    <t>Địa chỉ</t>
  </si>
  <si>
    <t>Công ty TNHH Công nghệ Môi trường TV</t>
  </si>
  <si>
    <t>May mặc</t>
  </si>
  <si>
    <t>Chi nhánh Công ty TNHH DOU Power VN</t>
  </si>
  <si>
    <t>Ấp Ô răng, xã Long Sơn, huyện Cầu Ngang</t>
  </si>
  <si>
    <t>Công ty TNHH Hòa Bình</t>
  </si>
  <si>
    <t>Ấp Thượng, xã Đại Phước, huyện Càng Long</t>
  </si>
  <si>
    <t>May trang phục lót</t>
  </si>
  <si>
    <t>Công ty TNHH J&amp;H Vina</t>
  </si>
  <si>
    <t>Ấp Giồng Chùa, xã Phương Thạnh, huyện Càng Long</t>
  </si>
  <si>
    <t>Công ty TNHH Giày da Mỹ Phong</t>
  </si>
  <si>
    <t>Tên dự án đầu tư</t>
  </si>
  <si>
    <t>Công ty TNHH 01 TV CY Vina</t>
  </si>
  <si>
    <t>Công ty TNHH 01 TV Ying Hsin</t>
  </si>
  <si>
    <t>XN giày da</t>
  </si>
  <si>
    <t>SX gia công hàng may mặc</t>
  </si>
  <si>
    <t>Công ty TNHH 01 TV Grace Vina</t>
  </si>
  <si>
    <t>Ấp Đa Hòa, xã Phước Hảo
huyện Châu Thành, tỉnh Trà Vinh</t>
  </si>
  <si>
    <t>Ấp 4, xã Phong Phú, huyện Cầu Kè, tỉnh Trà Vinh</t>
  </si>
  <si>
    <t>Ấp Kosla, xã Thanh Sơn và thị trấn Trà Cú</t>
  </si>
  <si>
    <t>Khu công nghiệp Long Đức tỉnh Trà Vinh</t>
  </si>
  <si>
    <t>Công ty TNHH Khánh Phong</t>
  </si>
  <si>
    <t>Ngày cấp phép</t>
  </si>
  <si>
    <t>Số giấy phép</t>
  </si>
  <si>
    <t>Ghi Chú</t>
  </si>
  <si>
    <t>STT</t>
  </si>
  <si>
    <t>Tên doanh nghiệp</t>
  </si>
  <si>
    <t>Số
CNĐT/ĐKKD</t>
  </si>
  <si>
    <t>Tình hình hiện tại</t>
  </si>
  <si>
    <t>Công ty TNHH Đông Anh</t>
  </si>
  <si>
    <t>Đường Mậu Thân, K10, P9, TXTV</t>
  </si>
  <si>
    <t>Đầu tư trang thiết bị xây dựng dân dụng</t>
  </si>
  <si>
    <t>02/GCN-UBND</t>
  </si>
  <si>
    <t>Công ty TNHH Huynh Đệ</t>
  </si>
  <si>
    <t>ấp 30-4, xã Long Toàn, H. Duyên Hải</t>
  </si>
  <si>
    <t>Đầu tư mở rộng XD nhà máy SX nước đá cây phục vụ hậu cần tại cảng cá Láng Chim</t>
  </si>
  <si>
    <t>03/GCN-UBND</t>
  </si>
  <si>
    <t>Công ty TNHH Minh Huyên</t>
  </si>
  <si>
    <t>ấp Đức Mỹ, xã Đức Mỹ, H. Càng Long</t>
  </si>
  <si>
    <t>SX hàng thủ công mỹ nghệ XK</t>
  </si>
  <si>
    <t>08/GCN-UBND</t>
  </si>
  <si>
    <t>Công ty TNHH Sản xuất - Thương mại NM</t>
  </si>
  <si>
    <t>K7, TT Càng Long, H. Càng Long</t>
  </si>
  <si>
    <t>Đầu tư máy móc, thiết bị XD NM SXTA gia súc, gia cầm và thủy sản</t>
  </si>
  <si>
    <t>10/GCN-UBND</t>
  </si>
  <si>
    <t>Liên hiệp Hợp tác xã Vận tải Trà Vinh</t>
  </si>
  <si>
    <t>Số 132 Bạch Đằng, P4, TXTV</t>
  </si>
  <si>
    <t>Mua sắm phương tiện vận tải hành khách bằng xe buýt</t>
  </si>
  <si>
    <t>Công ty TNHH Tư vấn - Xây dựng - Điện Thành Đạt</t>
  </si>
  <si>
    <t>Số 132 Nguyễn Thị Minh Khai, P6, TXTV</t>
  </si>
  <si>
    <t>Đầu tư mua sắm trang thiết bị phục vụ XD và thi công điện</t>
  </si>
  <si>
    <t>12/GCN-UBND</t>
  </si>
  <si>
    <t>Công ty TNHH Thương mại T.C - H.P</t>
  </si>
  <si>
    <t>Số 41 Phan Đình Phùng, P6, TXTV</t>
  </si>
  <si>
    <t>Hệ thống tuyền hình cáp</t>
  </si>
  <si>
    <t>14/GCN-UBND</t>
  </si>
  <si>
    <t>Công ty TNHH SX - TM NM</t>
  </si>
  <si>
    <t>Đầu tư mở rộng máy móc thiết bị NMCB TAGS, gia cầm thủy sản</t>
  </si>
  <si>
    <t>Công ty TNHH Trà ôn (NM Nước đá Kim Chung)</t>
  </si>
  <si>
    <t>K5, TT Cầu Kè, H. Cầu kè</t>
  </si>
  <si>
    <t>SX nước đá cây</t>
  </si>
  <si>
    <t>ấp Chợ, xã Tân Hùng,
H. Tiểu Cần</t>
  </si>
  <si>
    <t>Công ty CP Dược phẩm TV. PHARM</t>
  </si>
  <si>
    <t>ấp Tầm Phương, xã Đa Lộc, H. Châu Thành</t>
  </si>
  <si>
    <t>NM SX thuốc kháng sinh β Lactam</t>
  </si>
  <si>
    <t>CB hạt điều XK</t>
  </si>
  <si>
    <t>ấp Chợ, xã Định An, H. Trà Cú</t>
  </si>
  <si>
    <t>Đầu tư mở rộng DC SX chả cá Surimi cao cấp</t>
  </si>
  <si>
    <t>Công ty TNHH MTV Anh Khánh</t>
  </si>
  <si>
    <t>SX và CBTA thủy sản viên nổi</t>
  </si>
  <si>
    <t>Tổng công ty Lương thực Miền Nam</t>
  </si>
  <si>
    <t>xã Long Đức, TX Trà Vinh</t>
  </si>
  <si>
    <t>Trang trại nuôi trồng thủy sản cồn Thủy Tiên</t>
  </si>
  <si>
    <t>TT Cầu Quan, H. Tiểu Cần</t>
  </si>
  <si>
    <t>NM CB thủy sản Cầu Quan</t>
  </si>
  <si>
    <t>P3, TXTV</t>
  </si>
  <si>
    <t>Cải tạo KS Thanh Trà</t>
  </si>
  <si>
    <t>ấp Vĩnh Yên, xã Long Đức, TXTV</t>
  </si>
  <si>
    <t>NM CBTA thủy sản Vàm Trà Vinh</t>
  </si>
  <si>
    <t>DNTN Tân Ngọc Bích</t>
  </si>
  <si>
    <t>ấp Chợ, xã Định An,
H. Trà Cú</t>
  </si>
  <si>
    <t>NM sản xuất nước đá cây</t>
  </si>
  <si>
    <t>Quỹ Tín dụng nhân dân Long Hiệp</t>
  </si>
  <si>
    <t>ấp Chợ, xã Long Hiệp, H. Trà Cú</t>
  </si>
  <si>
    <t>Huy động vốn, đi vay vốn và cho vay</t>
  </si>
  <si>
    <t>Công ty CP Minh Tâm</t>
  </si>
  <si>
    <t>XD công trình Trung tâm chẩn đoán y khoa Trà Vinh</t>
  </si>
  <si>
    <t>Công ty TNHH Kim Bôi Trà Vinh</t>
  </si>
  <si>
    <t>Cống đập Cái Hóp, xã Đức Mỹ, H. Càng Long</t>
  </si>
  <si>
    <t>Đầu tư mới cơ sở SXKD hàng XK thủ công mỹ nghệ từ dừa, lát, lục bình, mây tre, trúc, gốm sứ và nguyên vật liệu</t>
  </si>
  <si>
    <t>Công ty CP Thủy sản Cửu Long</t>
  </si>
  <si>
    <t>Đầu tư XD PX III (CB hàng giá trị gia tăng)</t>
  </si>
  <si>
    <t>DNTN Tân Thuận</t>
  </si>
  <si>
    <t>ấp Mỹ Cẩm B, xã Mỹ Hòa, H. Cầu Ngang</t>
  </si>
  <si>
    <t>SX nước đá cây và nước uống đóng chai</t>
  </si>
  <si>
    <t>DNTN Tân Quy</t>
  </si>
  <si>
    <t>khóm 4, TT Cầu Kè</t>
  </si>
  <si>
    <t>Sản xuất nước đá cây</t>
  </si>
  <si>
    <t>Công ty CP Muối và Thương mại Trà Vinh</t>
  </si>
  <si>
    <t>K2, TT Càng Long, H. Càng Long</t>
  </si>
  <si>
    <t>XD SX và CB muối</t>
  </si>
  <si>
    <t>Công ty CP Thủy sản Cổ Chiên</t>
  </si>
  <si>
    <t>ấp Đức Mỹ, xả Đức Mỹ, H. Càng Long</t>
  </si>
  <si>
    <t>NM TS thủy sản</t>
  </si>
  <si>
    <t>CN Công ty TNHH Sản xuất - Thương mại Mỹ Nguyên</t>
  </si>
  <si>
    <t>ấp Thanh Trì, xã Đa Lộc, H. Châu Thành</t>
  </si>
  <si>
    <t>XD NM SX bàn chải, SP từ nhựa, mỹ phẩm, hóa mỹ phẩm phục vụ KS</t>
  </si>
  <si>
    <t>Công ty CP Trà Bắc</t>
  </si>
  <si>
    <t>216 Đường Bạch Đằng, P4, TP Trà Vinh</t>
  </si>
  <si>
    <t>Đầu tư mở rộng SX than hoạt tính</t>
  </si>
  <si>
    <t>Công ty TNHH MTV Phúc Khang Hưng</t>
  </si>
  <si>
    <t>NM SX thức ăn gia súc</t>
  </si>
  <si>
    <t>Công ty TNHH XD - Thương mại và Dịch vụ Việt Mai</t>
  </si>
  <si>
    <t>TT Tiểu Cần, H. Tiểu Cần</t>
  </si>
  <si>
    <t>XD chợ Tiểu Cần</t>
  </si>
  <si>
    <t>K3, P1, TXTV</t>
  </si>
  <si>
    <t>XD chợ phường 1</t>
  </si>
  <si>
    <t>HTX dệt chiếu Hàm Tân</t>
  </si>
  <si>
    <t>ấp Chợ, xã Hàm Tân, H. Trà Cú</t>
  </si>
  <si>
    <t>Cơ sở dệt chiếu Hàm Tân</t>
  </si>
  <si>
    <t>Công ty TNHH MTV Sản xuất - Thương mại Phú Tài</t>
  </si>
  <si>
    <t>ấp Xoài Rùm, xã Kim Sơn, H. Trà Cú</t>
  </si>
  <si>
    <t>Đóng sà lan vận tải hàng hóa</t>
  </si>
  <si>
    <t>Công ty CP Dầu khí Mê Kông</t>
  </si>
  <si>
    <t>Cảng sông Long Đức, ấp Vĩnh Hưng, xã Long Đức, TPTV</t>
  </si>
  <si>
    <t>Kho trung chuyển xăng dầu TV</t>
  </si>
  <si>
    <t>Công ty TNHH MTV Sản xuất - Thương mại Đông Hải</t>
  </si>
  <si>
    <t>ấp Định An, xã Đông Hải, H. Duyên Hải</t>
  </si>
  <si>
    <t>NM CB bột cá, bột ruốc</t>
  </si>
  <si>
    <t>Công ty TNHH Kinh doanh SXCB nông sản Kim Hòa</t>
  </si>
  <si>
    <t>ấp Kim Hòa, xã Kim Hòa, H. Cầu Ngang</t>
  </si>
  <si>
    <t>Công ty CP Thiên Nhiên Trà Vinh</t>
  </si>
  <si>
    <t>K3, TT Cầu Quan, H. Tiểu Cần</t>
  </si>
  <si>
    <t>XN CB phụ phẩm cá da trơn Cầu Quan</t>
  </si>
  <si>
    <t>HTX Ba Vinh</t>
  </si>
  <si>
    <t>ấp Bào, xã Hiệp Thạnh, H. Duyên Hải</t>
  </si>
  <si>
    <t>Nuôi nghêu trên đất bãi bồi ven biển</t>
  </si>
  <si>
    <t>HTX Thành Công</t>
  </si>
  <si>
    <t>ấp Tư, xã Mỹ Long Nam, H. Cầu Ngang</t>
  </si>
  <si>
    <t>Nuôi trồng thủy sản</t>
  </si>
  <si>
    <t>HTX Phương Đông</t>
  </si>
  <si>
    <t>ấp Nhà Mát, xã Trường Long Hòa, H. Duyên Hải</t>
  </si>
  <si>
    <t>HTX Thủy sản Đồng Tiến</t>
  </si>
  <si>
    <t>Nuôi nghêu trên đất bãi bồi giáp cồn Nạn</t>
  </si>
  <si>
    <t>Công ty Lương thực Trà Vinh</t>
  </si>
  <si>
    <t>ấp Dinh An, xã An Phú Tân, H. Cầu Kè</t>
  </si>
  <si>
    <t>Kho lương thực (Kho chứa lúa số 1 và số 2)</t>
  </si>
  <si>
    <t>Công ty TNHH Thương mại Dịch vụ Sài Gòn
(Siêu thị Co.opMart Trà Vinh)</t>
  </si>
  <si>
    <t>Nguyễn Đáng, K3, P6, TXTV</t>
  </si>
  <si>
    <t>Siêu thị Co.opMart Trà Vinh</t>
  </si>
  <si>
    <t>DNTN Vạn Phước II</t>
  </si>
  <si>
    <t>ấp Hòa An, xã An Phú Tân, H. Cầu Kè</t>
  </si>
  <si>
    <t>DA đầu tư XD mới NM rượu và nước chấm chai từ nước dừa</t>
  </si>
  <si>
    <t>Công ty TNHH Dừa MeKong</t>
  </si>
  <si>
    <t>ấp Mỹ hiệp, xã Đức Mỹ, H. Càng Long</t>
  </si>
  <si>
    <t>Công ty TNHH Minh Mẫn</t>
  </si>
  <si>
    <t>K8, P8, TPTV</t>
  </si>
  <si>
    <t>TT dạy nghề lái xe mô tô</t>
  </si>
  <si>
    <t>Công ty TNHH May Vinh Kim</t>
  </si>
  <si>
    <t>ấp Chà Và, xã Vinh Kim, H. Cầu Ngang</t>
  </si>
  <si>
    <t>Thành lập xưởng SX hàng may mặc</t>
  </si>
  <si>
    <t>ấp Mới, xã Long Sơn, H. Cầu Ngang</t>
  </si>
  <si>
    <t>Công ty TNHH Xuất nhập khẩu Sai Ga</t>
  </si>
  <si>
    <t>Trồng cây, chăn nuôi nông thủy sản</t>
  </si>
  <si>
    <t>Công ty CP Công nông Long Đức</t>
  </si>
  <si>
    <t>ấp Kinh Lớn, xã Long Đức, TPTV</t>
  </si>
  <si>
    <t>XD xưởng dệt chiếu lát</t>
  </si>
  <si>
    <t>Công ty CP Cosinco Cửu Long</t>
  </si>
  <si>
    <t>ấp Giồng Trôm, xã Mỹ Chánh, H. Châu Thành</t>
  </si>
  <si>
    <t>NM gạch đất sét nung theo công nghệ sấy nung Tuynel</t>
  </si>
  <si>
    <t xml:space="preserve">XD kho chứa lúa (Kho chứa lúa số 1 và số 2) </t>
  </si>
  <si>
    <t>Vốn đầu tư
(đồng)</t>
  </si>
  <si>
    <t>DỰ ÁN NGOÀI KHU KINH KẾ</t>
  </si>
  <si>
    <t>Cty TNHH Long Đức</t>
  </si>
  <si>
    <t>SX điều nhân xuất khẩu</t>
  </si>
  <si>
    <t>Cty Lương thực Trà Vinh</t>
  </si>
  <si>
    <t>582031000005</t>
  </si>
  <si>
    <t>Xí nghiệp bao bì Trà Vinh</t>
  </si>
  <si>
    <t>Xí nghiệp chế biến Lương thực thực phẩm TV</t>
  </si>
  <si>
    <t>Cty CP Xây lắp và phát
triển bưu điện</t>
  </si>
  <si>
    <t>Sx cột bê tông</t>
  </si>
  <si>
    <t>Cty TNHH xây dựng
Thuỷ Lực</t>
  </si>
  <si>
    <t>NM sx bêtông tươi và cấu kiện bê tông đúc sẵn</t>
  </si>
  <si>
    <t>Cty TNHH Hải sản An Lạc - TV</t>
  </si>
  <si>
    <t>582021000006</t>
  </si>
  <si>
    <t>30/01/2008</t>
  </si>
  <si>
    <t>Xí nghiệp SX, gia công, chế biến nông lâm thủy hải sản đông lạnh, khô tẩm gia vị ăn liền</t>
  </si>
  <si>
    <t>Cty TNHH một thành viên Việt Trần</t>
  </si>
  <si>
    <t>582041000017</t>
  </si>
  <si>
    <t>10/6/2010</t>
  </si>
  <si>
    <t>SX bộ truyền dẫn điện dùng cho ô tô và xe máy</t>
  </si>
  <si>
    <t>Cty TNHH 01 TV Nguyễn Trình</t>
  </si>
  <si>
    <t>582041000018</t>
  </si>
  <si>
    <t>04/8/2010</t>
  </si>
  <si>
    <t>NM gia công sắt thép, sơn tĩnh điện</t>
  </si>
  <si>
    <t>11/GCN-UBND</t>
  </si>
  <si>
    <t>DỰ ÁN TRONG KHU KINH TẾ:</t>
  </si>
  <si>
    <t>582021000012</t>
  </si>
  <si>
    <t>Đang hoạt động</t>
  </si>
  <si>
    <t>Đang xây dựng</t>
  </si>
  <si>
    <t>Số 
lao
động</t>
  </si>
  <si>
    <t>Ngày
cấp phép</t>
  </si>
  <si>
    <t>Chưa triển khai</t>
  </si>
  <si>
    <t>TỔNG:</t>
  </si>
  <si>
    <t>Diện tích đất
(m2)</t>
  </si>
  <si>
    <t>A. DỰ ÁN NGOÀI KHU KINH TẾ:</t>
  </si>
  <si>
    <t>Công ty TNHH Thương mại - May mặc Vĩnh Dương</t>
  </si>
  <si>
    <t>Chòm chuối, phước Hưng, Trà Cú, Trà Vinh</t>
  </si>
  <si>
    <t>Chế biến các sp từ dừa, …</t>
  </si>
  <si>
    <t>Công ty Cổ phần Mỹ Lan</t>
  </si>
  <si>
    <t>Công ty Sản xuất vật tư ngành in Mỹ lan</t>
  </si>
  <si>
    <t>Công ty Cổ phần quang điện tử Mỹ lan</t>
  </si>
  <si>
    <t>Australia</t>
  </si>
  <si>
    <t>Đài Loan</t>
  </si>
  <si>
    <t>Hàn Quốc</t>
  </si>
  <si>
    <t>Trung Quốc</t>
  </si>
  <si>
    <t>Canada</t>
  </si>
  <si>
    <t>Canada,
Australia</t>
  </si>
  <si>
    <t>USA</t>
  </si>
  <si>
    <t>Quốc Gia</t>
  </si>
  <si>
    <t>Chế biến mụn dừa</t>
  </si>
  <si>
    <t>Công ty giày da Mỹ Phong phân xưởng Trà Cú</t>
  </si>
  <si>
    <t>Ấp Tân Đại, xã Hiếu Tử, huyện Tiểu Cần, tỉnh Trà Vinh</t>
  </si>
  <si>
    <t>Đầu tư máy móc, thiết bị nhà máy may mặc xuất khẩu</t>
  </si>
  <si>
    <t>Mở rộng phân xưởng Trà Cú</t>
  </si>
  <si>
    <t>Sản xuất đá cắt, đá mài công nghiệp</t>
  </si>
  <si>
    <t>Sản xuất bản kẽm in offset</t>
  </si>
  <si>
    <t>Nhà máy sản xuất và gia công các loại vali và túi xách</t>
  </si>
  <si>
    <t>SX hóa chất</t>
  </si>
  <si>
    <t>Ấp Đại Đức, xã Đức Mỹ, huyện Càng Long</t>
  </si>
  <si>
    <t>Khu Kinh tế Định An</t>
  </si>
  <si>
    <t>Công ty TNHH 01 TV May mặc Leioula Việt Nam</t>
  </si>
  <si>
    <t>Nhà máy chuyên sản xuất các loại trang phục lót cao cấp cho nữ</t>
  </si>
  <si>
    <t>Trường mầm non ISCHOOL Trà Vinh</t>
  </si>
  <si>
    <t>Số 36, Quang Trung, khóm 3, phường 1, thành phố Trà Vinh</t>
  </si>
  <si>
    <t>Công ty TNHH Lương thực Hiệp Tài</t>
  </si>
  <si>
    <t>Nhà máy chế biến lương thực</t>
  </si>
  <si>
    <t>khóm 7, thị trấn Càng Long, huyện Càng Long, tỉnh Trà Vinh</t>
  </si>
  <si>
    <t>Doanh nghiệp tư nhân Dầu nhớt Kim Ngọc</t>
  </si>
  <si>
    <t>Đầu tư sân bóng đá cỏ nhân tạo</t>
  </si>
  <si>
    <t>Khóm 6, phường 8, thành phố Trà Vinh</t>
  </si>
  <si>
    <t>Dự án lò giết mổ tập trung Tiến Đạt</t>
  </si>
  <si>
    <t>Ấp Cây Hẹ, xã Phú Cần, huyện Tiểu Cần, tỉnh Trà Vinh</t>
  </si>
  <si>
    <t>Khu du lịch sinh thái Dé Jà vu Huỳnh Kha</t>
  </si>
  <si>
    <t>Công ty TNHH Dé Jà vu Huỳnh Kha</t>
  </si>
  <si>
    <t>Ấp Long Bình, phường 4, thành phố Trà Vinh, tỉnh Trà Vinh</t>
  </si>
  <si>
    <t>Ấp Sâm Bua, xã Lương Hòa, huyện Châu Thành, tỉnh Trà Vinh</t>
  </si>
  <si>
    <t>Tập đoàn Điện lực Việt Nam</t>
  </si>
  <si>
    <t>Nhà máy nhiệt điện Duyên Hải 1</t>
  </si>
  <si>
    <t>Nhà máy nhiệt điện Duyên Hải 3</t>
  </si>
  <si>
    <t>Cảng biển trung tâm điện lực Duyên Hải</t>
  </si>
  <si>
    <t>Cơ sở hạ tầng trung tâm điện lực Duyên Hải</t>
  </si>
  <si>
    <t>Ấp Sa Bình, xã Long Đức, thành phố Trà Vinh, tỉnh Trà Vinh</t>
  </si>
  <si>
    <t>Khu công nghiệp Long Đức, tỉnh Trà Vinh</t>
  </si>
  <si>
    <t>Đầu tư nhà máy sản xuất các thiết bị truyền hình cáp, viễn thông</t>
  </si>
  <si>
    <t>Công ty TNHH PCT Việt Nam</t>
  </si>
  <si>
    <t>Dự án đầu tư xây dựng mới nhà máy đóng tàu</t>
  </si>
  <si>
    <t>Công ty Cổ phần Mê Kông</t>
  </si>
  <si>
    <t>Dự án nuôi trồng thủy sản Cồn An Lộc</t>
  </si>
  <si>
    <t>Ấp An Lộc, xã hòa Tân, huyện Cầu Kè, tỉnh Trà Vinh</t>
  </si>
  <si>
    <t>TỔNG</t>
  </si>
  <si>
    <t>lien doanh</t>
  </si>
  <si>
    <t>lao động</t>
  </si>
  <si>
    <t>lon</t>
  </si>
  <si>
    <t>vua</t>
  </si>
  <si>
    <t>nho</t>
  </si>
  <si>
    <t>Công ty TNHH May mặc Cheers</t>
  </si>
  <si>
    <t>May mặc xuất khẩu</t>
  </si>
  <si>
    <t xml:space="preserve"> </t>
  </si>
  <si>
    <t>Công ty Cổ phần Lợi Nhân</t>
  </si>
  <si>
    <t>Dự án Chợ phường 6, thành phố Trà Vinh</t>
  </si>
  <si>
    <t>Khóm 3, phường 6, thành phố Trà Vinh</t>
  </si>
  <si>
    <t>Công ty TNHH 01 TV Dịch vụ Nguyễn Gia</t>
  </si>
  <si>
    <t>Nhà máy sản xuất nước đá cây, đá viên tinh khiết, nước đóng chai tinh khiết</t>
  </si>
  <si>
    <t>KCN Long Đức</t>
  </si>
  <si>
    <t>DIEN THOẠI</t>
  </si>
  <si>
    <t>3852321
852465
853390</t>
  </si>
  <si>
    <t>x</t>
  </si>
  <si>
    <t>Đ</t>
  </si>
  <si>
    <t>x số đt k có thực</t>
  </si>
  <si>
    <t>ngưng hoạt
 động đến cuối năm 2013</t>
  </si>
  <si>
    <t>x thuê bao k ll được</t>
  </si>
  <si>
    <t>36 Bạch Đằng, P4, TXTV, tỉnh Trà Vinh</t>
  </si>
  <si>
    <t>x liên lạc không được</t>
  </si>
  <si>
    <t>Liên doanh</t>
  </si>
  <si>
    <t>TÌNH HÌNH THU HÚT ĐẦU TƯ TRỰC TIẾP NƯỚC NGOÀI TRÊN ĐỊA BÀN TỈNH TRÀ VINH</t>
  </si>
  <si>
    <t>TÌNH HÌNH THU HÚT ĐẦU TƯ TRONG NƯỚC TRÊN ĐỊA BÀN TỈNH TRÀ VINH</t>
  </si>
  <si>
    <t>Ấp Vĩnh Yên, xã Long Đức, thành phố Trà Vinh</t>
  </si>
  <si>
    <t>Công ty TNHH Xây dựng
 Hàm Giang</t>
  </si>
  <si>
    <t>Công ty TNHH Xây dựng 
Hàm Giang</t>
  </si>
  <si>
    <t>Xây dựng cảng Trà Cú- Trà Vinh</t>
  </si>
  <si>
    <t>Công ty TNHH 01 TV Môi trường Trà Vinh</t>
  </si>
  <si>
    <t>Xây dựng phân xưởng thu gom, phân loại và xử lý chất thải</t>
  </si>
  <si>
    <t>ấp Tà lés xã Thanh Sơn và ấp Cà Săng, xã Hàm Tân, huyện trà Cú, tỉnh Trà Vinh</t>
  </si>
  <si>
    <t>09/GCN-UBT</t>
  </si>
  <si>
    <t>Công ty TNHH Yazaki Eds Việt Nam</t>
  </si>
  <si>
    <t>Nhà máy Yazaki tại Trà Vinh</t>
  </si>
  <si>
    <t>Doanh nghiệp tư nhân Huy Hùng Vĩnh Long</t>
  </si>
  <si>
    <t xml:space="preserve">Đầu tư xây dựng cơ sở trồng trọt, chăn nuôi và thu mua nông sản Huy Hùng Vĩnh Long </t>
  </si>
  <si>
    <t>ấp Chông Nô III, xã Hòa Tân, huyện Cầu Kè, tỉnh Trà Vinh</t>
  </si>
  <si>
    <t>Mở rộng phân xưởng giày da Công ty TNHH Giày da Mỹ Phong "Phan xưởng huyện Tiểu Cần - Giai đoạn 3"</t>
  </si>
  <si>
    <t>Nhật Bản</t>
  </si>
  <si>
    <t>Công ty TNHH 01 thành viên Chăn nuôi gia súc Việt -  Úc</t>
  </si>
  <si>
    <t>Xây dựng mô hình nuôi, sinh sản đàn dê theo định hướng nông thôn mới</t>
  </si>
  <si>
    <t>Công ty TNHH Dung Thành Đạt</t>
  </si>
  <si>
    <t>Nhà máy giống cây trồng Trà Vinh</t>
  </si>
  <si>
    <t>Nhà máy sản xuất bộ dây dẫn bằng điện lắp đặt trong xe ôtô và mô tô các loại</t>
  </si>
  <si>
    <t>Công ty Cổ phần Giống cây trồng Miền Nam</t>
  </si>
  <si>
    <t>Công ty TNHH 01 thành viên Khánh Điển</t>
  </si>
  <si>
    <t xml:space="preserve">Xây dựng sân bóng đá mini </t>
  </si>
  <si>
    <t>Ấp Chợ, xã Hàm Giang, huyện Trà Cú, tỉnh Trà Vinh</t>
  </si>
  <si>
    <t>Công ty TNHH Thương mại Dịch vụ Mùa Vàng</t>
  </si>
  <si>
    <t>Trồng rừng phòng hộ tỉnh 
Trà Vinh</t>
  </si>
  <si>
    <t>Huyện Châu Thành, huyện Duyên Hải và huyện Cầu Ngang</t>
  </si>
  <si>
    <t>Đang triển khai</t>
  </si>
  <si>
    <t>Nhà máy sản xuất các thiết bị tự động hóa, kỹ thuật số dùng trong ngành y, dược, in ấn và bảo mật</t>
  </si>
  <si>
    <t>Công ty TNHH 01 TV sản xuất đồ lót EMMA</t>
  </si>
  <si>
    <t>Dự án May mặc xuất khẩu</t>
  </si>
  <si>
    <t>100% vốn 
ĐTNN</t>
  </si>
  <si>
    <t>Hình thức
 đầu tư</t>
  </si>
  <si>
    <t>Nhà máy Mylan Quang điện tử</t>
  </si>
  <si>
    <t>Công ty Cổ phần Tập đoàn Hoa Sen</t>
  </si>
  <si>
    <t>Chi nhánh Công ty Cổ phần Tập đoàn Hoa Sen tại Tiểu Cần - Trà Vinh (gia công tôn, thép các loại)</t>
  </si>
  <si>
    <t>Ấp Phú Thọ 1, xã Hiếu Trung, huyện Tiểu Cần, tỉnh Trà Vinh</t>
  </si>
  <si>
    <t>Ấp Sà Vần B, xã Ngọc Biên, huyện Trà Cú, tỉnh Trà Vinh</t>
  </si>
  <si>
    <t>Việt Nam</t>
  </si>
  <si>
    <t>Nước ngoài</t>
  </si>
  <si>
    <t>Tổng vốn 
đầu tư
(triệu USD)</t>
  </si>
  <si>
    <t>.</t>
  </si>
  <si>
    <t>Hộ kinh doanh Huỳnh Thanh Bình</t>
  </si>
  <si>
    <t>dự án xây dựng bể bơi</t>
  </si>
  <si>
    <t>khóm 1, thị trấn Trà Cú, huyện Trà Cú, tỉnh Trà Vinh</t>
  </si>
  <si>
    <t>Công ty TNHH SX - TM Định An Trà Vinh</t>
  </si>
  <si>
    <t>Công ty TNHH 01 thành viên Dũng Tiền</t>
  </si>
  <si>
    <t>Khu liên hợp nhà hàng khách sạn và khu nghỉ dưỡng Toàn Vinh (nâng cấp và mở rộng)</t>
  </si>
  <si>
    <t>Công ty TNHH Sản xuất - Xây dựng - Thương mại Nhật Anh</t>
  </si>
  <si>
    <t>Khu thể thao giải trí Nhật Anh</t>
  </si>
  <si>
    <t>ấp Phú Thạnh, xã Phương Thạnh, huyện Càng Long, tỉnh Trà Vinh</t>
  </si>
  <si>
    <t>Công ty TNHH 01 thành viên Mỹ nguyên Việt Nam</t>
  </si>
  <si>
    <t>Dự án đầu tư xây dựng nhà máy sản xuất bàn chải, sản xuất dao cạo râu, hàng thủ công mỹ nghệ, in bao bì, sản phẩm từ nhựa, mỹ phẩm, hóa mỹ phẩm.</t>
  </si>
  <si>
    <t>ấp Thanh Trì A, xã Đa Lộc, H. Châu Thành</t>
  </si>
  <si>
    <t>Diện tích</t>
  </si>
  <si>
    <t>DNTN Chăn nuôi gia súc Hiệp Mỹ</t>
  </si>
  <si>
    <t>Chăn nuôi gia súc tập trung</t>
  </si>
  <si>
    <t>ấp Sóc Mới, xã Long Sơn, huyện Cầu Ngang, tỉnh Trà Vinh</t>
  </si>
  <si>
    <t>Công ty Cổ phần Công nghệ và Giáo dục Nguyễn Hoàng</t>
  </si>
  <si>
    <t>Công ty Cổ phần Dịch vụ Kỹ thuật và Thương mại Hoàng Quý</t>
  </si>
  <si>
    <t>Nhà máy chế biến tro xỉ nhiệt điện Duyên Hải</t>
  </si>
  <si>
    <t>Công ty TNHH 01 thành viên điện gió Trà Vinh 1</t>
  </si>
  <si>
    <t>Nhà máy điện gió Hàn Quốc - Trà Vinh (giai đoạn 1)</t>
  </si>
  <si>
    <t>Công ty Cổ phần Dược phẩm TV.Pharm</t>
  </si>
  <si>
    <t>Xưởng sản xuất thực phẩm chức năng</t>
  </si>
  <si>
    <t>Phường 9, thành phố Trà Vinh, tỉnh Trà Vinh</t>
  </si>
  <si>
    <t>Công ty Cổ phần Thương mại Dầu khí Cửu Long</t>
  </si>
  <si>
    <t>Dự án đầu tư xây dựng kho xăng dầu Trà Vinh</t>
  </si>
  <si>
    <t>ấp Vĩnh Hưng, xã Long Đức, thành phố Trà Vinh, tỉnh Trà Vinh</t>
  </si>
  <si>
    <t>146,52</t>
  </si>
  <si>
    <t>Công ty TNHH 01 thành viên Xuân Phong Phú Quốc</t>
  </si>
  <si>
    <t>Đầu tư trồng cây Dó bầu ven biển tỉnh Trà Vinh</t>
  </si>
  <si>
    <t>huyện Cầu Ngang và huyện Duyên Hải, tỉnh Trà Vinh</t>
  </si>
  <si>
    <t>467,34 ha</t>
  </si>
  <si>
    <t>Công ty TNHH Sản xuất Thương mại NM</t>
  </si>
  <si>
    <t>DNTN Nguyễn Thái Tâm</t>
  </si>
  <si>
    <t>Kế hoạch đầu tư nhà máy sản xuất chế phẩm sinh học</t>
  </si>
  <si>
    <t>Xây dựng lò giết mổ gia súc tập trung</t>
  </si>
  <si>
    <t>Ấp Ô Bắp, xã Lương Hòa A, huyện Châu Thành, tỉnh Trà Vinh</t>
  </si>
  <si>
    <t>Nhà máy nhiệt điện Duyên Hải 3 mở rộng</t>
  </si>
  <si>
    <t>DỰ ÁN TRONG KHU KT, KHU CN</t>
  </si>
  <si>
    <t>1688/QĐ-UBND</t>
  </si>
  <si>
    <t>Công ty TNHH MTV Thương mại Dịch vụ Xây dựng Phú Nông</t>
  </si>
  <si>
    <t>Công ty Cổ phần Rynan Technologies VietNam</t>
  </si>
  <si>
    <t>Xây dựng cửa hàng kinh doanh xăng dầu</t>
  </si>
  <si>
    <t>Nhà máy nghiên cứu, phát triển, sản xuất phần mềm và các vi mạch điện tử thông minh</t>
  </si>
  <si>
    <t>Ấp Long Trị, xã Long Đức, thành phố Trà Vinh</t>
  </si>
  <si>
    <t>Công ty Janakuasa 
Sdn.Bhd (Malaysia)</t>
  </si>
  <si>
    <t>Nhà máy Nhiệt điện Duyên Hải 2</t>
  </si>
  <si>
    <t>Công ty TNHH Cảng Cần Thơ - Thanh Tuấn</t>
  </si>
  <si>
    <t>Bến thủy nội địa Cảng Cần Thơ Thanh Tuấn</t>
  </si>
  <si>
    <t>Công ty TNHH Thương mại Dịch vụ Môi trường Trà Vinh</t>
  </si>
  <si>
    <t>Trạm trung chuyển chất thải rắn công nghiệp</t>
  </si>
  <si>
    <t>Nguồn vốn khác (đầu tư BOT)</t>
  </si>
  <si>
    <t>Công ty TNHH  Lò giết mổ tập trung Lâm Quốc Tuấn</t>
  </si>
  <si>
    <t>Đầu tư xây dựng lò giết mổ gia súc tập trung Lâm Quốc Tuấn</t>
  </si>
  <si>
    <t>Ấp Đa Hòa, xã Phước Hảo, huyện Châu Thành, tỉnh Trà Vinh</t>
  </si>
  <si>
    <t>Công ty TNHH Đế Vương</t>
  </si>
  <si>
    <t>Chi Nhánh 1 Công ty TNHH Đế Vương (VN)</t>
  </si>
  <si>
    <t>Ấp Nguyệt Lãng B, xã Bình Phú, huyện Càng Long, Trà Vinh</t>
  </si>
  <si>
    <t xml:space="preserve">                                                                                                                                                                                                                                                                                                                                                                                                                                                                                                                                                                                                                                                                                                                                                                                                                                                                                                                                                                                                                                                                                                                                                                                                                                                                                                                                        </t>
  </si>
  <si>
    <t>đài loan</t>
  </si>
  <si>
    <t>hàn quốc</t>
  </si>
  <si>
    <t xml:space="preserve">Nhật </t>
  </si>
  <si>
    <t>malaysia</t>
  </si>
  <si>
    <t>trung quốc</t>
  </si>
  <si>
    <t>canada</t>
  </si>
  <si>
    <t>Công ty Môi trường Trà Vinh</t>
  </si>
  <si>
    <t>Ấp Tà lés xã Thanh Sơn, huyện trà Cú, tỉnh Trà Vinh</t>
  </si>
  <si>
    <t>Xử lý rác thải công nghiệp và rác thải nguy hại</t>
  </si>
  <si>
    <t>Công ty TNHH MTV Xây dựng Thương mại Tân Thuận Hưng</t>
  </si>
  <si>
    <t>Khai thác, cung ứng và kinh doanh các dịch vụ hậu cảng.</t>
  </si>
  <si>
    <t>Công ty Cổ phần Đầu tư xây dựng chợ Lợi Nhân.</t>
  </si>
  <si>
    <t>Đầu tư xây dựng Chợ Long Thành</t>
  </si>
  <si>
    <t>809/QĐ-UBND</t>
  </si>
  <si>
    <t>Nhà máy điện gió Hàn Quốc - Trà Vinh (giai đoạn 2)</t>
  </si>
  <si>
    <t xml:space="preserve">Đang triển khai </t>
  </si>
  <si>
    <t xml:space="preserve">                   </t>
  </si>
  <si>
    <t>Woojin contruction</t>
  </si>
  <si>
    <t>Công ty Cổ phần Rynan Agrifoods</t>
  </si>
  <si>
    <t>Nhà máy nghiên cứu, sản xuất phân bón thông minh</t>
  </si>
  <si>
    <t>liên doanh</t>
  </si>
  <si>
    <t>Chưa triển 
khai</t>
  </si>
  <si>
    <t>Nhà máy may mặc xuất khẩu</t>
  </si>
  <si>
    <t>Ấp Giồng Trôm, xã Mỹ Chánh, huyện Châu Thành, Trà Vinh</t>
  </si>
  <si>
    <t>1394/QĐ-UBND</t>
  </si>
  <si>
    <t>Công ty TNHH TM&amp;SX Bảo Tiên</t>
  </si>
  <si>
    <t>Đầu tư xây dựng nhà máy sản xuất các mặt hàng tiêu dùng</t>
  </si>
  <si>
    <t>Ấp Khánh Lộc, xã Song Lộc, huyện Châu Thành, Trà Vinh</t>
  </si>
  <si>
    <t>1486/QĐ-UBND</t>
  </si>
  <si>
    <t>Công ty TNHH Phát triển giáo dục và Đào tạo Việt Anh 5</t>
  </si>
  <si>
    <t>Khóm 3, phường 1 (Trường
 mầm non) và khóm 4, phường 5 (trường đa cấp), thành phố Trà Vinh, tỉnh Trà Vinh</t>
  </si>
  <si>
    <t>301/QĐ-UBND</t>
  </si>
  <si>
    <t>Công ty TNHH May xuất khẩu Hùng Vỹ</t>
  </si>
  <si>
    <t>Nhà máy may xuất khẩu 2</t>
  </si>
  <si>
    <t>Đức</t>
  </si>
  <si>
    <t>Đang thực hiện thủ tục đất đai</t>
  </si>
  <si>
    <t>Sản xuất và xuất khẩu các sản phẩm từ dừa</t>
  </si>
  <si>
    <t>1611/QĐ-UBND</t>
  </si>
  <si>
    <t>Nhà máy sấy và xay xát lương thực - giai đoạn 2</t>
  </si>
  <si>
    <t>1548/QĐ-UBND</t>
  </si>
  <si>
    <t>Công ty TNHH MTV Đầu tư phát triển Nguyễn Kim Trà Vinh</t>
  </si>
  <si>
    <t>Trung tâm thương mại dịch vụ giải trí Nguyễn Kim Trà Vinh</t>
  </si>
  <si>
    <t>Đường Nguyễn Đáng, khóm 3, phường 6, thành phố Trà Vinh</t>
  </si>
  <si>
    <t>Công ty TNHH MTV SungJu Vina</t>
  </si>
  <si>
    <t>Malaysia</t>
  </si>
  <si>
    <t>1916/QĐ-UBND</t>
  </si>
  <si>
    <t>Công ty CP XNK Sản xuất TM Dầu khí Petrol life</t>
  </si>
  <si>
    <t>Đầu tư xây dựng kho xăng dầu Trà Vinh</t>
  </si>
  <si>
    <t>Ấp Dức Mỹ A, xã Đức Mỹ, huyện Càng Long, Trà Vinh</t>
  </si>
  <si>
    <t>Công ty TNHH Xây dựng Hàm Giang</t>
  </si>
  <si>
    <t>Công ty TNHH Cocoworld Việt Nam</t>
  </si>
  <si>
    <t>Khu bến tổng hợp Định Anh</t>
  </si>
  <si>
    <t>2149/QĐ-UBND</t>
  </si>
  <si>
    <t>Ông Lê Đức Danh</t>
  </si>
  <si>
    <t>Khu thể thao Thành Danh Sports</t>
  </si>
  <si>
    <t>Ấp Mỹ Cẩm B, xã Mỹ Hòa, huyện Cầu Ngang, Trà Vinh</t>
  </si>
  <si>
    <t>Trạm Xăng dầu Petrol life Trà Cú</t>
  </si>
  <si>
    <t>Ấp Kosla, xã Thanh Sơn, 
huyện Trà Cú, tỉnh Trà Vinh</t>
  </si>
  <si>
    <t>Trạm Xăng dầu Petrol life 1</t>
  </si>
  <si>
    <t xml:space="preserve">Cửa hàng kinh doanh xăng dầu
 Phước Hưng </t>
  </si>
  <si>
    <t>Ấp Đầu Giồng B, xã Phước
 Hưng, huyện Trà Cú, tỉnh Trà Vinh</t>
  </si>
  <si>
    <t>Ấp Tân Hiệp, xã Kim Hòa,
 huyện Cầu Ngang, tỉnh Trà Vinh</t>
  </si>
  <si>
    <t>2286/QĐ-UBND</t>
  </si>
  <si>
    <t>2287/QĐ-UBND</t>
  </si>
  <si>
    <t>2288/QĐ-UBND</t>
  </si>
  <si>
    <t>Đường Nguyễn Đáng, phường 6, thành phố Trà Vinh</t>
  </si>
  <si>
    <t>Hạ tầng Khu dân cư và dịch vụ thủy sản</t>
  </si>
  <si>
    <t>Đang san lắp mặt bằng</t>
  </si>
  <si>
    <t>Đã được giao mặt nước</t>
  </si>
  <si>
    <t>2465/QĐ-UBND</t>
  </si>
  <si>
    <t>Công ty TNHH Global Greentech</t>
  </si>
  <si>
    <t>Cửa hàng xăng dầu Tín Thành số 1</t>
  </si>
  <si>
    <t>Ấp Hòa Hảo, xã Phước Hảo, huyện Châu Thành, tỉnh Trà Vinh</t>
  </si>
  <si>
    <t>2468/QĐ-UBND</t>
  </si>
  <si>
    <t>HTX Xây dựng Thái Hùng</t>
  </si>
  <si>
    <t>Kho bãi chứa vật liệu xây dựng</t>
  </si>
  <si>
    <t>ấp Chợ, xã Tân Hùng,
H. Tiểu Cần, tỉnh Trà Vinh</t>
  </si>
  <si>
    <t>Xây dựng chợ Trà Ốt</t>
  </si>
  <si>
    <t>Chăn nuôi heo tập trung</t>
  </si>
  <si>
    <t>Ấp Bích Trì, xã Hòa Thuận, huyện Châu Thành</t>
  </si>
  <si>
    <t>Ấp Trà Ốt, xã Thông Hòa, huyện Cầu Kè</t>
  </si>
  <si>
    <t>2566/QĐ-UBND</t>
  </si>
  <si>
    <t>2567/QĐ-UBND</t>
  </si>
  <si>
    <t>Công ty TNHH Chăn nuôi Trần Nam Phát</t>
  </si>
  <si>
    <t>Công ty TNHH TM và DV Hoàng Lâm Thiên</t>
  </si>
  <si>
    <t>Công ty TNHH MVT Xăng dầu Trà Vinh</t>
  </si>
  <si>
    <t>Cửa hàng xăng dầu Thuận Hòa</t>
  </si>
  <si>
    <t>Ấp Nô Công, xã thuận Hòa, huyện Cầu Ngang</t>
  </si>
  <si>
    <t>Công ty TNHH Nông nghiệp Tân Mỹ Chánh</t>
  </si>
  <si>
    <t>Trang trại nuôi bò Mỹ Chánh</t>
  </si>
  <si>
    <t>2601/QĐ-UBND</t>
  </si>
  <si>
    <t>2672/QĐ-UBND</t>
  </si>
  <si>
    <t>2700/QĐ-UBND</t>
  </si>
  <si>
    <t>Ấp Phú Khánh, xã Song Lộc, huyện Châu Thành, tỉnh Trà Vinh</t>
  </si>
  <si>
    <t>Trường Mầm non quốc tế Việt Anh 4 và Trường Tiểu học, Trung học cơ sở và Trung học phổ thông Việt Anh 5</t>
  </si>
  <si>
    <t>2784/QĐ-UBND</t>
  </si>
  <si>
    <t>Kho xăng dầu Trà Vinh</t>
  </si>
  <si>
    <t>Bạch Đằng, phường 4, thành phố Trà Vinh</t>
  </si>
  <si>
    <t>32/QĐ-UBND</t>
  </si>
  <si>
    <t>Mở rộng cửa hàng xăng dầu Duyên Hải</t>
  </si>
  <si>
    <t>phường 1, thị xã Duyên Hải, Trà Vinh</t>
  </si>
  <si>
    <t>Sản xuất hàng may mặc của Woosung Global Vina</t>
  </si>
  <si>
    <t>Ấp Chà Và, xã Vinh Kim, huyện Cầu Ngang, Trà Vinh</t>
  </si>
  <si>
    <t>Nhà máy cấp nước nhiệt điện Duyên Hải</t>
  </si>
  <si>
    <t>Công ty Cổ phần nước và Môi trường Đồng Bằng</t>
  </si>
  <si>
    <t>Công ty TNHH CJ CGV
 Việt Nam</t>
  </si>
  <si>
    <t>Công ty TNHH CJ CGV Việt Nam - Chi nhánh Trà Vinh (Rạp chiếu phim)</t>
  </si>
  <si>
    <t>Tầng 4, Trung tâm thương
 mại Vincom Shophouse Trà Vinh, Khóm 3, Phường 2, Thành phố Trà Vinh, Tỉnh Trà Vinh</t>
  </si>
  <si>
    <t>Công ty Cổ phần đầu tư xây dựng chợ Lợi Nhân</t>
  </si>
  <si>
    <t>Công ty Cổ phần xăng dầu dầu khí Trà Vinh</t>
  </si>
  <si>
    <t>Cửa hàng xăng dầu số 10</t>
  </si>
  <si>
    <t>Công ty Cổ phần thủy sản thông thuận Trà Vinh</t>
  </si>
  <si>
    <t>Trung tâm sản xuất tôm giống công nghệ cao Thông thuận Trà Vinh</t>
  </si>
  <si>
    <t>Ấp Nhà Mát, xã Trường Long Hòa, thị xã Duyên Hải</t>
  </si>
  <si>
    <t>Trạm xăng dầu Petrol Life 5</t>
  </si>
  <si>
    <t>Ấp Cồn Ông, xã Dân Thành, thị xã Duyên Hải</t>
  </si>
  <si>
    <t>Công ty NHH SX TM Dịch vụ vận tải Quán Anh</t>
  </si>
  <si>
    <t>Nhà máy xử lý xỉ than đáy lò trung tâm điện lực Duyên Hải</t>
  </si>
  <si>
    <t>Ấp Láng Cháo, xã Dân Thành, thị xã Duyên Hải</t>
  </si>
  <si>
    <t>Kinh doanh vật liệu xây dựng</t>
  </si>
  <si>
    <t>Ấp Ba Động, xã Trường Long Hòa, thị xã Duyên Hải, Trà Vinh</t>
  </si>
  <si>
    <t>Xây dựng chợ khu công nghiệp Long Đức</t>
  </si>
  <si>
    <t>Công ty Cổ phần Rynan Holdings</t>
  </si>
  <si>
    <t>Hoạt động công ty nắm giữ tài sản</t>
  </si>
  <si>
    <t>Ấp Vĩnh Hưng, xã Long Đức, thành phố Trà Vinh</t>
  </si>
  <si>
    <t>Singapore</t>
  </si>
  <si>
    <t>491/QĐ-UBND</t>
  </si>
  <si>
    <t>Công ty Cổ phần Trà Bắc</t>
  </si>
  <si>
    <t>Hệ thống kho, xưởng sản xuất các sản phẩm từ than hoạt tính</t>
  </si>
  <si>
    <t>523/QĐ-UBND</t>
  </si>
  <si>
    <t>Công ty TNHH MTV Xăng dầu Đồng Thanh</t>
  </si>
  <si>
    <t>Cửa hàng kinh doanh xăng dầu Đồng Thanh</t>
  </si>
  <si>
    <t>Đường 915B, xã Long Đức, thành phố Trà Vinh.</t>
  </si>
  <si>
    <t>Đang triển khai thủ tục đất đai</t>
  </si>
  <si>
    <t>521/QĐ-UBND</t>
  </si>
  <si>
    <t>Công ty Cổ phần nuôi trồng thủy sản Hùng Vương Miền Tây</t>
  </si>
  <si>
    <t>522/QĐ-UBND</t>
  </si>
  <si>
    <t>Trại nuôi cá Cồn Cò</t>
  </si>
  <si>
    <t>Ấp Cồn Cò, xã Hưng Mỹ, huyện Châu Thành, Trà Vinh</t>
  </si>
  <si>
    <t>Trại nuôi cá Long Trị</t>
  </si>
  <si>
    <t>Ấp Long Trị, xã Long Đức, thành phố Trà Vinh, Trà Vinh</t>
  </si>
  <si>
    <t>Công ty TNHH MTV Xăng dầuTrà Vinh</t>
  </si>
  <si>
    <t>Cửa hàng xăng dầu Long Đức</t>
  </si>
  <si>
    <t>Ấp Công Thiện Hùng, xã Long Đức, thành phố Trà Vinh, Trà Vinh</t>
  </si>
  <si>
    <t>Công ty TNHH Cooltop</t>
  </si>
  <si>
    <t>Nhà máy chế biến nông 
sản trái cây sấy lạnh</t>
  </si>
  <si>
    <t>1544/QĐ-UBND</t>
  </si>
  <si>
    <t>Công ty CP ĐT XD chợ Lợi Nhân</t>
  </si>
  <si>
    <t>ĐT Xây dựng mới chợ Tập Sơn</t>
  </si>
  <si>
    <t>Ấp chợ, xã Tập Sơn, huyện Trà Cú</t>
  </si>
  <si>
    <t>Ấp Trung, xã Đại Phước, huyện Càng Long, Trà Vinh</t>
  </si>
  <si>
    <t>509/QĐ-UBND</t>
  </si>
  <si>
    <t>Công ty TNHH MTV Trang trại Đức Duy</t>
  </si>
  <si>
    <t>Chăn nuôi bò thịt giống cao sản tập trung</t>
  </si>
  <si>
    <t>Ấp Bào Mốt, xã Long Sơn, huyện Cầu Ngang, tỉnh Trà Vinh</t>
  </si>
  <si>
    <t>529/QĐ-UBND</t>
  </si>
  <si>
    <t>530/QĐ-UBND</t>
  </si>
  <si>
    <t xml:space="preserve">dự kiến giải ngân 06 tháng cuối năm 2015 là 9.391 tỷ đồng
</t>
  </si>
  <si>
    <t>1483/UBND-CNXD</t>
  </si>
  <si>
    <t>phường 4, thành phố Trà Vinh</t>
  </si>
  <si>
    <t>Công ty Cổ phần tư vấn -  thương mại - dịch vụ địa ốc Hoàng Quân</t>
  </si>
  <si>
    <t>1836/QĐ-UBND</t>
  </si>
  <si>
    <t>DNTN Xăng dầu Uy Hoàng</t>
  </si>
  <si>
    <t>Cửa hàng xăng dầu Uy Hoàng</t>
  </si>
  <si>
    <t>Khóm 5, thị trấn Tiểu Cần, huyện Tiểu Cần</t>
  </si>
  <si>
    <t>1837/QĐ-UBND</t>
  </si>
  <si>
    <t>Công ty TNHH TM DV Kinh doanh khách sạn Sỹ Điền</t>
  </si>
  <si>
    <t>Khu du lịch bạn đồng hành Sỹ Điền</t>
  </si>
  <si>
    <t xml:space="preserve">Khóm 2, thị trấn Cầu Kè, huyện Cầu Kè, Trà Vinh </t>
  </si>
  <si>
    <t>1908/QĐ-UBND</t>
  </si>
  <si>
    <t>Ông Nguyễn Văn Tiển</t>
  </si>
  <si>
    <t>Nuôi tôm sú công nghiệp và tôm càng xanh</t>
  </si>
  <si>
    <t>Ấp Bùng Binh, xã Long Hòa, huyện Châu Thành, tỉnh Trà Vinh</t>
  </si>
  <si>
    <t>1964/QĐ-UBND</t>
  </si>
  <si>
    <t>Công ty TNHH xăng dầu Anh Cường</t>
  </si>
  <si>
    <t>Cửa hàng xăng dầu Anh Cường</t>
  </si>
  <si>
    <t>Tỉnh lộ 912, ấp Đầu Giồng B, xã Mỹ Chánh, huyện Châu Thành, tỉnh Trà Vinh</t>
  </si>
  <si>
    <t>2044/QĐ-UBND</t>
  </si>
  <si>
    <t>Công ty TNHH TMDV Uy Long</t>
  </si>
  <si>
    <t>Cửa hàng xăng dầu số 1</t>
  </si>
  <si>
    <t>Đường Trầ Văn Ẩn, ấp Công Thiện Hùng, xã Long Đức, thành phố Trà Vinh</t>
  </si>
  <si>
    <t>2027/QĐ-UBND</t>
  </si>
  <si>
    <t>DNTN Mầm non Hướng Dương</t>
  </si>
  <si>
    <t>Trường mầm non Hướng Dương tư thục</t>
  </si>
  <si>
    <t>vĩnh dương</t>
  </si>
  <si>
    <t>2075/QĐ-UBND</t>
  </si>
  <si>
    <t>Công ty Cổ phần thương mại đầu tư dầu khí Nam Sông Hậu</t>
  </si>
  <si>
    <t>Kho trung chuyển xăng dầu, nhà máy phối trộn xăng dầu sinh học, trạm chiết nạp ga</t>
  </si>
  <si>
    <r>
      <t xml:space="preserve">Đang xin phép xây dựng
</t>
    </r>
    <r>
      <rPr>
        <b/>
        <sz val="9"/>
        <rFont val="Times New Roman"/>
        <family val="1"/>
      </rPr>
      <t>Đc từ 64,28 thành 25 tỷ</t>
    </r>
  </si>
  <si>
    <t>DANH SÁCH DỰ ÁN NĂM 2018</t>
  </si>
  <si>
    <t>Địa chỉ xây dựng</t>
  </si>
  <si>
    <t>Vốn đầu tư</t>
  </si>
  <si>
    <t>Số lao
động</t>
  </si>
  <si>
    <t>Tiến độ thực hiện</t>
  </si>
  <si>
    <t>Ghi chú</t>
  </si>
  <si>
    <t>ĐTTN (đồng)</t>
  </si>
  <si>
    <t>ĐTNN (triệu USD)</t>
  </si>
  <si>
    <t>DỰ ÁN TRONG KHU KINH TẾ, KHU CÔNG NGHIỆP</t>
  </si>
  <si>
    <t>Công ty CP XNK thương mại dầu khí Petrol Vina</t>
  </si>
  <si>
    <t>1614/QĐ-UBND</t>
  </si>
  <si>
    <t>Công ty Cổ phần Xuất nhập Khẩu Trà Vinh</t>
  </si>
  <si>
    <t>Khu liên hợp sản xuất chế biến</t>
  </si>
  <si>
    <t>Vàm Lầu, Ấp Bến Cát, Mỹ Long Bắc, Cầu Ngang</t>
  </si>
  <si>
    <t>135.000.000.000</t>
  </si>
  <si>
    <t>Công ty TNHH Hiệp
Long Petrol</t>
  </si>
  <si>
    <t>Ấp Long Đại, xã Long Đức,
thành phố Trà Vinh</t>
  </si>
  <si>
    <t>Công ty TNHH Global
Greentech</t>
  </si>
  <si>
    <t>Cửa hàng bán lẻ xăng dầu
 số 2</t>
  </si>
  <si>
    <t xml:space="preserve">Ấp Lồ Ồ, xã Hiệp Mỹ Tây, 
Cầu Ngang </t>
  </si>
  <si>
    <t>HTX dịch vụ nông nghiệp Huyền Hội</t>
  </si>
  <si>
    <t>Xây dựng Trụ sở HTX, nhà kho, cửa hàng mua bán</t>
  </si>
  <si>
    <t>Ấp Bình Hội, xã Huyền Hội, Càng Long</t>
  </si>
  <si>
    <t>HTX nông nghiệp
 Nhị Trường</t>
  </si>
  <si>
    <t>Xây dựng Trụ sở HTX</t>
  </si>
  <si>
    <t>Ấp Nô Lựa A, xã Nhị 
Trường, Cầu Ngang</t>
  </si>
  <si>
    <t>Cửa hàng xăng dầu Hai Quận</t>
  </si>
  <si>
    <t>Ấp Trà Ốt, xã Thông Hòa, Cầu Kè</t>
  </si>
  <si>
    <t>Cửa hàng xăng dầu Anh Trọng Đức</t>
  </si>
  <si>
    <t>Công ty TNHH chế biến thủy sản Tân Hòa</t>
  </si>
  <si>
    <t>Ấp Tân Thành Tây, xã Tân Hòa, Cầu Kè</t>
  </si>
  <si>
    <t>Ấp 4, xã Thạnh Phú, Cầu Kè</t>
  </si>
  <si>
    <t>Công ty Cổ phần đầu tư dầu khí Nam Sông Hậu</t>
  </si>
  <si>
    <t>Ấp Bãi Vàng, xã Hưng Mỹ, huyện Châu Thành</t>
  </si>
  <si>
    <t>Cửa hàng xăng dầu Phương Hà</t>
  </si>
  <si>
    <t>Khóm 4, phường 5, thành phố Trà Vinh</t>
  </si>
  <si>
    <t>Công ty TNHH MTV xây dựng đóng tàu Vạn Phước</t>
  </si>
  <si>
    <t>Tram bán xăng dầu</t>
  </si>
  <si>
    <t>Ấp An Bình, xã Hòa Tân, Cầu Kè</t>
  </si>
  <si>
    <t>Đang hoạt động
vốn từ 01 lên 1,5 tỷ</t>
  </si>
  <si>
    <t>Cửa hàng xăng dầu Bội Ngọc 5</t>
  </si>
  <si>
    <t>Công ty Cổ phần Xuất nhập khẩu Trà Vinh</t>
  </si>
  <si>
    <t>Khu liên hợp sản xuất chế biến Travimexjsc Trà Vinh</t>
  </si>
  <si>
    <t>Ấp Bến Cát, xã Mỹ Long Bắc, huyện Cầu Ngang, tỉnh Trà Vinh</t>
  </si>
  <si>
    <t>2130/QĐ-UBND</t>
  </si>
  <si>
    <t>2131/QĐ-UBND</t>
  </si>
  <si>
    <t>Ông Gong Chua Kun</t>
  </si>
  <si>
    <t>Nhà máy sản xuất chế biến các sản phẩm từ dừa</t>
  </si>
  <si>
    <t>Ấp Hạ, xã Đai phước, huyện Càng Long</t>
  </si>
  <si>
    <t>Công ty TNHH Quán Anh DH</t>
  </si>
  <si>
    <t>Khu trưng bày và phân phối sản phẩm VLXD</t>
  </si>
  <si>
    <t xml:space="preserve">Ấp Bến Có, xã Nguyệt Hóa, huyện Châu Thành </t>
  </si>
  <si>
    <t>xã Mỹ Chánh, huyện Châu Thành, Trà Vinh</t>
  </si>
  <si>
    <t>TÌNH HÌNH THU HÚT ĐẦU TƯ NƯỚC NGOÀI TRÊN ĐỊA BÀN TỈNH TRÀ VINH</t>
  </si>
  <si>
    <r>
      <t xml:space="preserve">Công ty TNHH NEW MINGDA VIỆT NAM </t>
    </r>
    <r>
      <rPr>
        <i/>
        <sz val="9"/>
        <color indexed="8"/>
        <rFont val="Times New Roman"/>
        <family val="1"/>
      </rPr>
      <t>(Sản xuất hàng may mặc)</t>
    </r>
  </si>
</sst>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00"/>
    <numFmt numFmtId="174" formatCode="#,##0.00;[Red]#,##0.00"/>
    <numFmt numFmtId="175" formatCode="#,##0;[Red]#,##0"/>
    <numFmt numFmtId="176" formatCode="0;[Red]0"/>
    <numFmt numFmtId="177" formatCode="#,##0.0;[Red]#,##0.0"/>
    <numFmt numFmtId="178" formatCode="[$-409]dddd\,\ mmmm\ dd\,\ yyyy"/>
    <numFmt numFmtId="179" formatCode="[$-42A]dd\ mmmm\ yyyy"/>
    <numFmt numFmtId="180" formatCode="[$-42A]h:mm:ss\ AM/PM"/>
    <numFmt numFmtId="181" formatCode="mmm\-yyyy"/>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409]h:mm:ss\ AM/PM"/>
    <numFmt numFmtId="188" formatCode="0.0"/>
    <numFmt numFmtId="189" formatCode="0.0000"/>
    <numFmt numFmtId="190" formatCode="#,##0.000"/>
    <numFmt numFmtId="191" formatCode="#,##0.0_);\(#,##0.0\)"/>
    <numFmt numFmtId="192" formatCode="#,##0.0000"/>
    <numFmt numFmtId="193" formatCode="mmm/yyyy"/>
    <numFmt numFmtId="194" formatCode="0.00;[Red]0.00"/>
    <numFmt numFmtId="195" formatCode="0.00_);[Red]\(0.00\)"/>
  </numFmts>
  <fonts count="73">
    <font>
      <sz val="11"/>
      <color theme="1"/>
      <name val="Calibri"/>
      <family val="2"/>
    </font>
    <font>
      <sz val="11"/>
      <color indexed="8"/>
      <name val="Times New Roman"/>
      <family val="2"/>
    </font>
    <font>
      <sz val="14"/>
      <name val="Times New Roman"/>
      <family val="1"/>
    </font>
    <font>
      <b/>
      <sz val="11"/>
      <name val="Times New Roman"/>
      <family val="1"/>
    </font>
    <font>
      <b/>
      <sz val="10"/>
      <name val="Times New Roman"/>
      <family val="1"/>
    </font>
    <font>
      <sz val="9"/>
      <name val="Times New Roman"/>
      <family val="1"/>
    </font>
    <font>
      <b/>
      <sz val="9"/>
      <name val="Times New Roman"/>
      <family val="1"/>
    </font>
    <font>
      <b/>
      <sz val="12"/>
      <name val="Times New Roman"/>
      <family val="1"/>
    </font>
    <font>
      <sz val="9"/>
      <name val=".VnTime"/>
      <family val="2"/>
    </font>
    <font>
      <sz val="11"/>
      <name val="Times New Roman"/>
      <family val="1"/>
    </font>
    <font>
      <sz val="10"/>
      <name val="Times New Roman"/>
      <family val="1"/>
    </font>
    <font>
      <b/>
      <sz val="14"/>
      <name val="Times New Roman"/>
      <family val="1"/>
    </font>
    <font>
      <sz val="12"/>
      <name val="Times New Roman"/>
      <family val="1"/>
    </font>
    <font>
      <i/>
      <sz val="10"/>
      <color indexed="8"/>
      <name val="Times New Roman"/>
      <family val="1"/>
    </font>
    <font>
      <sz val="10"/>
      <color indexed="8"/>
      <name val="Arial"/>
      <family val="2"/>
    </font>
    <font>
      <sz val="11"/>
      <color indexed="8"/>
      <name val="Arial"/>
      <family val="2"/>
    </font>
    <font>
      <sz val="11"/>
      <color indexed="10"/>
      <name val="Arial"/>
      <family val="2"/>
    </font>
    <font>
      <b/>
      <sz val="11"/>
      <color indexed="8"/>
      <name val="Arial"/>
      <family val="2"/>
    </font>
    <font>
      <sz val="9"/>
      <color indexed="8"/>
      <name val="Times New Roman"/>
      <family val="1"/>
    </font>
    <font>
      <sz val="11"/>
      <name val="Arial"/>
      <family val="2"/>
    </font>
    <font>
      <sz val="9"/>
      <color indexed="10"/>
      <name val="Times New Roman"/>
      <family val="1"/>
    </font>
    <font>
      <sz val="9"/>
      <color indexed="8"/>
      <name val="Arial"/>
      <family val="2"/>
    </font>
    <font>
      <b/>
      <sz val="11"/>
      <color indexed="8"/>
      <name val="Times New Roman"/>
      <family val="1"/>
    </font>
    <font>
      <sz val="10"/>
      <color indexed="8"/>
      <name val="Times New Roman"/>
      <family val="1"/>
    </font>
    <font>
      <sz val="10"/>
      <color indexed="10"/>
      <name val="Times New Roman"/>
      <family val="1"/>
    </font>
    <font>
      <sz val="8"/>
      <name val="Times New Roman"/>
      <family val="1"/>
    </font>
    <font>
      <sz val="8"/>
      <name val="Arial"/>
      <family val="2"/>
    </font>
    <font>
      <sz val="10"/>
      <name val="Arial"/>
      <family val="2"/>
    </font>
    <font>
      <sz val="11"/>
      <color indexed="10"/>
      <name val="Times New Roman"/>
      <family val="1"/>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u val="single"/>
      <sz val="11"/>
      <color indexed="20"/>
      <name val="Calibri"/>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Calibri"/>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Times New Roman"/>
      <family val="2"/>
    </font>
    <font>
      <i/>
      <sz val="9"/>
      <color indexed="8"/>
      <name val="Times New Roman"/>
      <family val="1"/>
    </font>
    <font>
      <sz val="11"/>
      <color theme="1"/>
      <name val="Times New Roman"/>
      <family val="2"/>
    </font>
    <font>
      <sz val="11"/>
      <color theme="0"/>
      <name val="Times New Roman"/>
      <family val="2"/>
    </font>
    <font>
      <b/>
      <sz val="15"/>
      <color theme="3"/>
      <name val="Times New Roman"/>
      <family val="2"/>
    </font>
    <font>
      <b/>
      <sz val="13"/>
      <color theme="3"/>
      <name val="Times New Roman"/>
      <family val="2"/>
    </font>
    <font>
      <b/>
      <sz val="11"/>
      <color theme="3"/>
      <name val="Times New Roman"/>
      <family val="2"/>
    </font>
    <font>
      <b/>
      <sz val="11"/>
      <color rgb="FF3F3F3F"/>
      <name val="Times New Roman"/>
      <family val="2"/>
    </font>
    <font>
      <sz val="11"/>
      <color rgb="FF3F3F76"/>
      <name val="Times New Roman"/>
      <family val="2"/>
    </font>
    <font>
      <b/>
      <sz val="11"/>
      <color theme="0"/>
      <name val="Times New Roman"/>
      <family val="2"/>
    </font>
    <font>
      <sz val="10"/>
      <color theme="1"/>
      <name val="Arial"/>
      <family val="2"/>
    </font>
    <font>
      <sz val="11"/>
      <color rgb="FFFA7D00"/>
      <name val="Times New Roman"/>
      <family val="2"/>
    </font>
    <font>
      <u val="single"/>
      <sz val="11"/>
      <color theme="10"/>
      <name val="Calibri"/>
      <family val="2"/>
    </font>
    <font>
      <u val="single"/>
      <sz val="11"/>
      <color theme="11"/>
      <name val="Calibri"/>
      <family val="2"/>
    </font>
    <font>
      <b/>
      <sz val="18"/>
      <color theme="3"/>
      <name val="Cambria"/>
      <family val="2"/>
    </font>
    <font>
      <b/>
      <sz val="11"/>
      <color rgb="FFFA7D00"/>
      <name val="Times New Roman"/>
      <family val="2"/>
    </font>
    <font>
      <b/>
      <sz val="11"/>
      <color theme="1"/>
      <name val="Times New Roman"/>
      <family val="2"/>
    </font>
    <font>
      <sz val="11"/>
      <color rgb="FF006100"/>
      <name val="Times New Roman"/>
      <family val="2"/>
    </font>
    <font>
      <sz val="11"/>
      <color rgb="FF9C6500"/>
      <name val="Times New Roman"/>
      <family val="2"/>
    </font>
    <font>
      <sz val="11"/>
      <color rgb="FFFF0000"/>
      <name val="Times New Roman"/>
      <family val="2"/>
    </font>
    <font>
      <i/>
      <sz val="11"/>
      <color rgb="FF7F7F7F"/>
      <name val="Times New Roman"/>
      <family val="2"/>
    </font>
    <font>
      <sz val="11"/>
      <color rgb="FF9C0006"/>
      <name val="Times New Roman"/>
      <family val="2"/>
    </font>
    <font>
      <sz val="11"/>
      <name val="Calibri"/>
      <family val="2"/>
    </font>
    <font>
      <sz val="10"/>
      <color rgb="FFFF0000"/>
      <name val="Times New Roman"/>
      <family val="1"/>
    </font>
    <font>
      <sz val="9"/>
      <color rgb="FFFF0000"/>
      <name val="Times New Roman"/>
      <family val="1"/>
    </font>
    <font>
      <sz val="11"/>
      <color rgb="FFFF0000"/>
      <name val="Calibri"/>
      <family val="2"/>
    </font>
    <font>
      <sz val="11"/>
      <color rgb="FFFF0000"/>
      <name val="Arial"/>
      <family val="2"/>
    </font>
    <font>
      <sz val="9"/>
      <name val="Cambria"/>
      <family val="1"/>
    </font>
    <font>
      <sz val="9"/>
      <color indexed="8"/>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color indexed="63"/>
      </left>
      <right style="thin"/>
      <top style="thin"/>
      <bottom style="thin"/>
    </border>
    <border>
      <left style="thin"/>
      <right style="thin"/>
      <top>
        <color indexed="63"/>
      </top>
      <bottom>
        <color indexed="63"/>
      </bottom>
    </border>
    <border>
      <left style="thin"/>
      <right/>
      <top style="thin"/>
      <bottom style="thin"/>
    </border>
    <border>
      <left style="thin"/>
      <right>
        <color indexed="63"/>
      </right>
      <top style="thin"/>
      <bottom>
        <color indexed="63"/>
      </bottom>
    </border>
    <border>
      <left>
        <color indexed="63"/>
      </left>
      <right style="thin"/>
      <top style="thin"/>
      <bottom>
        <color indexed="63"/>
      </bottom>
    </border>
  </borders>
  <cellStyleXfs count="74">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0" fontId="51" fillId="20" borderId="4" applyNumberFormat="0" applyAlignment="0" applyProtection="0"/>
    <xf numFmtId="0" fontId="52" fillId="21" borderId="5" applyNumberFormat="0" applyAlignment="0" applyProtection="0"/>
    <xf numFmtId="0" fontId="15" fillId="22" borderId="6" applyNumberFormat="0" applyFont="0" applyAlignment="0" applyProtection="0"/>
    <xf numFmtId="0" fontId="53" fillId="23" borderId="7"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55" fillId="0" borderId="8" applyNumberFormat="0" applyFill="0" applyAlignment="0" applyProtection="0"/>
    <xf numFmtId="9" fontId="15" fillId="0" borderId="0" applyFon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0" fontId="58" fillId="0" borderId="0" applyNumberFormat="0" applyFill="0" applyBorder="0" applyAlignment="0" applyProtection="0"/>
    <xf numFmtId="0" fontId="59" fillId="20" borderId="5" applyNumberFormat="0" applyAlignment="0" applyProtection="0"/>
    <xf numFmtId="0" fontId="60" fillId="0" borderId="9" applyNumberFormat="0" applyFill="0" applyAlignment="0" applyProtection="0"/>
    <xf numFmtId="0" fontId="61" fillId="30" borderId="0" applyNumberFormat="0" applyBorder="0" applyAlignment="0" applyProtection="0"/>
    <xf numFmtId="0" fontId="62" fillId="31"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556">
    <xf numFmtId="0" fontId="0" fillId="0" borderId="0" xfId="0" applyFont="1" applyAlignment="1">
      <alignment/>
    </xf>
    <xf numFmtId="0" fontId="3" fillId="0" borderId="10" xfId="45" applyFont="1" applyBorder="1" applyAlignment="1">
      <alignment/>
      <protection/>
    </xf>
    <xf numFmtId="0" fontId="4" fillId="0" borderId="0" xfId="45" applyFont="1">
      <alignment/>
      <protection/>
    </xf>
    <xf numFmtId="0" fontId="17" fillId="0" borderId="0" xfId="0" applyFont="1" applyAlignment="1">
      <alignment/>
    </xf>
    <xf numFmtId="0" fontId="1" fillId="0" borderId="0" xfId="0" applyFont="1" applyAlignment="1">
      <alignment/>
    </xf>
    <xf numFmtId="4" fontId="19" fillId="0" borderId="0" xfId="0" applyNumberFormat="1" applyFont="1" applyAlignment="1">
      <alignment/>
    </xf>
    <xf numFmtId="3" fontId="19" fillId="0" borderId="0" xfId="0" applyNumberFormat="1" applyFont="1" applyAlignment="1">
      <alignment/>
    </xf>
    <xf numFmtId="0" fontId="19" fillId="0" borderId="0" xfId="0" applyFont="1" applyAlignment="1">
      <alignment/>
    </xf>
    <xf numFmtId="0" fontId="9" fillId="0" borderId="0" xfId="0" applyFont="1" applyAlignment="1">
      <alignment/>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19" fillId="0" borderId="11" xfId="0" applyFont="1" applyFill="1" applyBorder="1" applyAlignment="1">
      <alignment/>
    </xf>
    <xf numFmtId="0" fontId="0" fillId="0" borderId="0" xfId="0" applyFill="1" applyAlignment="1">
      <alignment/>
    </xf>
    <xf numFmtId="0" fontId="1" fillId="33" borderId="0" xfId="0" applyFont="1" applyFill="1" applyAlignment="1">
      <alignment/>
    </xf>
    <xf numFmtId="3" fontId="9" fillId="0" borderId="0" xfId="0" applyNumberFormat="1" applyFont="1" applyAlignment="1">
      <alignment/>
    </xf>
    <xf numFmtId="0" fontId="5" fillId="33" borderId="11" xfId="48" applyFont="1" applyFill="1" applyBorder="1" applyAlignment="1">
      <alignment horizontal="justify" vertical="center" wrapText="1"/>
      <protection/>
    </xf>
    <xf numFmtId="4" fontId="9" fillId="0" borderId="0" xfId="0" applyNumberFormat="1" applyFont="1" applyAlignment="1">
      <alignment/>
    </xf>
    <xf numFmtId="0" fontId="2" fillId="0" borderId="0" xfId="45" applyAlignment="1">
      <alignment horizontal="center" vertical="center"/>
      <protection/>
    </xf>
    <xf numFmtId="0" fontId="0" fillId="0" borderId="0" xfId="0" applyAlignment="1">
      <alignment horizontal="center" vertical="center"/>
    </xf>
    <xf numFmtId="0" fontId="4" fillId="0" borderId="10" xfId="45" applyFont="1" applyBorder="1" applyAlignment="1">
      <alignment horizontal="center" vertical="center"/>
      <protection/>
    </xf>
    <xf numFmtId="1" fontId="0" fillId="0" borderId="0" xfId="0" applyNumberFormat="1" applyAlignment="1">
      <alignment horizontal="center" vertical="center"/>
    </xf>
    <xf numFmtId="0" fontId="19" fillId="33" borderId="0" xfId="0" applyFont="1" applyFill="1" applyAlignment="1">
      <alignment/>
    </xf>
    <xf numFmtId="14" fontId="5" fillId="33" borderId="11" xfId="0" applyNumberFormat="1" applyFont="1" applyFill="1" applyBorder="1" applyAlignment="1">
      <alignment horizontal="center" vertical="center"/>
    </xf>
    <xf numFmtId="0" fontId="19" fillId="33" borderId="0" xfId="0" applyFont="1" applyFill="1" applyBorder="1" applyAlignment="1">
      <alignment/>
    </xf>
    <xf numFmtId="0" fontId="4" fillId="0" borderId="0" xfId="45" applyFont="1" applyBorder="1" applyAlignment="1">
      <alignment horizontal="center" vertical="center"/>
      <protection/>
    </xf>
    <xf numFmtId="0" fontId="2" fillId="0" borderId="0" xfId="45" applyAlignment="1">
      <alignment horizontal="center"/>
      <protection/>
    </xf>
    <xf numFmtId="0" fontId="4" fillId="0" borderId="0" xfId="45" applyFont="1" applyBorder="1" applyAlignment="1">
      <alignment horizontal="center"/>
      <protection/>
    </xf>
    <xf numFmtId="0" fontId="0" fillId="0" borderId="0" xfId="0" applyAlignment="1">
      <alignment horizontal="center"/>
    </xf>
    <xf numFmtId="0" fontId="2" fillId="0" borderId="0" xfId="45" applyFont="1" applyAlignment="1">
      <alignment horizontal="center"/>
      <protection/>
    </xf>
    <xf numFmtId="0" fontId="19" fillId="0" borderId="0" xfId="0" applyFont="1" applyAlignment="1">
      <alignment horizontal="center"/>
    </xf>
    <xf numFmtId="4" fontId="0" fillId="0" borderId="0" xfId="0" applyNumberFormat="1" applyAlignment="1">
      <alignment/>
    </xf>
    <xf numFmtId="0" fontId="6" fillId="0" borderId="11" xfId="45" applyFont="1" applyFill="1" applyBorder="1" applyAlignment="1">
      <alignment horizontal="center" vertical="center" wrapText="1"/>
      <protection/>
    </xf>
    <xf numFmtId="0" fontId="1" fillId="0" borderId="11" xfId="0" applyFont="1" applyFill="1" applyBorder="1" applyAlignment="1">
      <alignment/>
    </xf>
    <xf numFmtId="4" fontId="6" fillId="0" borderId="11" xfId="45" applyNumberFormat="1" applyFont="1" applyFill="1" applyBorder="1" applyAlignment="1">
      <alignment horizontal="center" vertical="center"/>
      <protection/>
    </xf>
    <xf numFmtId="3" fontId="6" fillId="0" borderId="11" xfId="45" applyNumberFormat="1" applyFont="1" applyFill="1" applyBorder="1" applyAlignment="1">
      <alignment horizontal="center" vertical="center"/>
      <protection/>
    </xf>
    <xf numFmtId="182" fontId="6" fillId="0" borderId="11" xfId="45" applyNumberFormat="1" applyFont="1" applyFill="1" applyBorder="1" applyAlignment="1">
      <alignment horizontal="center" vertical="center"/>
      <protection/>
    </xf>
    <xf numFmtId="0" fontId="6" fillId="0" borderId="11" xfId="48" applyFont="1" applyFill="1" applyBorder="1" applyAlignment="1">
      <alignment horizontal="justify" vertical="center" wrapText="1"/>
      <protection/>
    </xf>
    <xf numFmtId="0" fontId="22" fillId="0" borderId="11" xfId="0" applyFont="1" applyFill="1" applyBorder="1" applyAlignment="1">
      <alignment/>
    </xf>
    <xf numFmtId="0" fontId="17" fillId="0" borderId="0" xfId="0" applyFont="1" applyFill="1" applyAlignment="1">
      <alignment/>
    </xf>
    <xf numFmtId="0" fontId="5" fillId="0" borderId="11" xfId="45" applyFont="1" applyFill="1" applyBorder="1" applyAlignment="1">
      <alignment horizontal="center" vertical="center"/>
      <protection/>
    </xf>
    <xf numFmtId="14" fontId="8"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0" fontId="5" fillId="0" borderId="11" xfId="48" applyFont="1" applyFill="1" applyBorder="1" applyAlignment="1">
      <alignment horizontal="justify" vertical="center" wrapText="1"/>
      <protection/>
    </xf>
    <xf numFmtId="4" fontId="5" fillId="0" borderId="11" xfId="45" applyNumberFormat="1" applyFont="1" applyFill="1" applyBorder="1" applyAlignment="1">
      <alignment horizontal="center" vertical="center"/>
      <protection/>
    </xf>
    <xf numFmtId="4" fontId="5" fillId="0" borderId="11" xfId="45" applyNumberFormat="1" applyFont="1" applyFill="1" applyBorder="1" applyAlignment="1">
      <alignment horizontal="center" vertical="center" wrapText="1"/>
      <protection/>
    </xf>
    <xf numFmtId="3" fontId="5" fillId="0" borderId="11" xfId="45" applyNumberFormat="1" applyFont="1" applyFill="1" applyBorder="1" applyAlignment="1">
      <alignment horizontal="center" vertical="center"/>
      <protection/>
    </xf>
    <xf numFmtId="182" fontId="5" fillId="0" borderId="11" xfId="45" applyNumberFormat="1" applyFont="1" applyFill="1" applyBorder="1" applyAlignment="1">
      <alignment horizontal="center" vertical="center"/>
      <protection/>
    </xf>
    <xf numFmtId="9" fontId="9" fillId="0" borderId="11" xfId="0" applyNumberFormat="1" applyFont="1" applyFill="1" applyBorder="1" applyAlignment="1">
      <alignment/>
    </xf>
    <xf numFmtId="0" fontId="9" fillId="0" borderId="11" xfId="0" applyFont="1" applyFill="1" applyBorder="1" applyAlignment="1">
      <alignment/>
    </xf>
    <xf numFmtId="0" fontId="19" fillId="0" borderId="0" xfId="0" applyFont="1" applyFill="1" applyAlignment="1">
      <alignment/>
    </xf>
    <xf numFmtId="1" fontId="19" fillId="0" borderId="0" xfId="0" applyNumberFormat="1" applyFont="1" applyFill="1" applyAlignment="1">
      <alignment/>
    </xf>
    <xf numFmtId="4" fontId="9" fillId="0" borderId="11" xfId="0" applyNumberFormat="1" applyFont="1" applyFill="1" applyBorder="1" applyAlignment="1">
      <alignment/>
    </xf>
    <xf numFmtId="3" fontId="19" fillId="0" borderId="0" xfId="0" applyNumberFormat="1" applyFont="1" applyFill="1" applyAlignment="1">
      <alignment/>
    </xf>
    <xf numFmtId="14" fontId="5" fillId="0" borderId="11" xfId="0" applyNumberFormat="1" applyFont="1" applyFill="1" applyBorder="1" applyAlignment="1">
      <alignment horizontal="right" vertical="center" wrapText="1"/>
    </xf>
    <xf numFmtId="4" fontId="5" fillId="0" borderId="11" xfId="45" applyNumberFormat="1" applyFont="1" applyFill="1" applyBorder="1" applyAlignment="1">
      <alignment horizontal="center" vertical="center"/>
      <protection/>
    </xf>
    <xf numFmtId="182" fontId="5" fillId="0" borderId="11" xfId="45" applyNumberFormat="1" applyFont="1" applyFill="1" applyBorder="1" applyAlignment="1">
      <alignment horizontal="center" vertical="center"/>
      <protection/>
    </xf>
    <xf numFmtId="3" fontId="5" fillId="0" borderId="11" xfId="45" applyNumberFormat="1" applyFont="1" applyFill="1" applyBorder="1" applyAlignment="1">
      <alignment horizontal="center" vertical="center"/>
      <protection/>
    </xf>
    <xf numFmtId="4" fontId="19" fillId="0" borderId="0" xfId="0" applyNumberFormat="1" applyFont="1" applyFill="1" applyAlignment="1">
      <alignment/>
    </xf>
    <xf numFmtId="3" fontId="5" fillId="0" borderId="11" xfId="45" applyNumberFormat="1" applyFont="1" applyFill="1" applyBorder="1" applyAlignment="1">
      <alignment horizontal="center" vertical="center" wrapText="1"/>
      <protection/>
    </xf>
    <xf numFmtId="0" fontId="5" fillId="0" borderId="11" xfId="45" applyNumberFormat="1" applyFont="1" applyFill="1" applyBorder="1" applyAlignment="1">
      <alignment horizontal="center" vertical="center" wrapText="1"/>
      <protection/>
    </xf>
    <xf numFmtId="4" fontId="5" fillId="0" borderId="0" xfId="45" applyNumberFormat="1" applyFont="1" applyFill="1" applyBorder="1" applyAlignment="1">
      <alignment horizontal="right" vertical="center"/>
      <protection/>
    </xf>
    <xf numFmtId="0" fontId="16" fillId="0" borderId="0" xfId="0" applyFont="1" applyFill="1" applyAlignment="1">
      <alignment/>
    </xf>
    <xf numFmtId="1" fontId="5" fillId="0" borderId="11" xfId="45" applyNumberFormat="1" applyFont="1" applyFill="1" applyBorder="1" applyAlignment="1">
      <alignment horizontal="center" vertical="center" wrapText="1"/>
      <protection/>
    </xf>
    <xf numFmtId="4" fontId="5" fillId="0" borderId="11" xfId="45" applyNumberFormat="1" applyFont="1" applyFill="1" applyBorder="1" applyAlignment="1">
      <alignment horizontal="right"/>
      <protection/>
    </xf>
    <xf numFmtId="0" fontId="9" fillId="0" borderId="0" xfId="0" applyFont="1" applyFill="1" applyAlignment="1">
      <alignment/>
    </xf>
    <xf numFmtId="14" fontId="5" fillId="0" borderId="11" xfId="50" applyNumberFormat="1" applyFont="1" applyFill="1" applyBorder="1" applyAlignment="1">
      <alignment horizontal="right" vertical="center" wrapText="1"/>
      <protection/>
    </xf>
    <xf numFmtId="1" fontId="5" fillId="0" borderId="11" xfId="47" applyNumberFormat="1" applyFont="1" applyFill="1" applyBorder="1" applyAlignment="1">
      <alignment horizontal="center" vertical="center" wrapText="1"/>
      <protection/>
    </xf>
    <xf numFmtId="0" fontId="5" fillId="0" borderId="11" xfId="48" applyFont="1" applyFill="1" applyBorder="1" applyAlignment="1">
      <alignment horizontal="left" vertical="center" wrapText="1"/>
      <protection/>
    </xf>
    <xf numFmtId="4" fontId="5" fillId="0" borderId="11" xfId="47" applyNumberFormat="1" applyFont="1" applyFill="1" applyBorder="1" applyAlignment="1">
      <alignment horizontal="center" vertical="center"/>
      <protection/>
    </xf>
    <xf numFmtId="182" fontId="5" fillId="0" borderId="11" xfId="47" applyNumberFormat="1" applyFont="1" applyFill="1" applyBorder="1" applyAlignment="1">
      <alignment horizontal="center" vertical="center"/>
      <protection/>
    </xf>
    <xf numFmtId="4" fontId="5" fillId="0" borderId="11" xfId="47" applyNumberFormat="1" applyFont="1" applyFill="1" applyBorder="1" applyAlignment="1">
      <alignment horizontal="right"/>
      <protection/>
    </xf>
    <xf numFmtId="14" fontId="5" fillId="0" borderId="1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wrapText="1"/>
    </xf>
    <xf numFmtId="0" fontId="1" fillId="0" borderId="0" xfId="0" applyFont="1" applyFill="1" applyBorder="1" applyAlignment="1">
      <alignment/>
    </xf>
    <xf numFmtId="0" fontId="2" fillId="0" borderId="11" xfId="45" applyFill="1" applyBorder="1">
      <alignment/>
      <protection/>
    </xf>
    <xf numFmtId="2" fontId="7" fillId="0" borderId="11" xfId="45" applyNumberFormat="1" applyFont="1" applyFill="1" applyBorder="1" applyAlignment="1">
      <alignment horizontal="center" vertical="center"/>
      <protection/>
    </xf>
    <xf numFmtId="0" fontId="1" fillId="0" borderId="0" xfId="0" applyFont="1" applyFill="1" applyAlignment="1">
      <alignment/>
    </xf>
    <xf numFmtId="1" fontId="0" fillId="0" borderId="0" xfId="0" applyNumberFormat="1" applyFill="1" applyAlignment="1">
      <alignment horizontal="center" vertical="center"/>
    </xf>
    <xf numFmtId="0" fontId="19" fillId="0" borderId="0" xfId="0" applyFont="1" applyFill="1" applyAlignment="1">
      <alignment horizontal="center"/>
    </xf>
    <xf numFmtId="0" fontId="0" fillId="0" borderId="0" xfId="0" applyFill="1" applyAlignment="1">
      <alignment horizontal="center"/>
    </xf>
    <xf numFmtId="3" fontId="5" fillId="0" borderId="0" xfId="45" applyNumberFormat="1" applyFont="1" applyFill="1" applyBorder="1" applyAlignment="1">
      <alignment horizontal="center" vertical="center"/>
      <protection/>
    </xf>
    <xf numFmtId="2" fontId="0" fillId="0" borderId="0" xfId="0" applyNumberFormat="1" applyAlignment="1">
      <alignment horizontal="center"/>
    </xf>
    <xf numFmtId="2" fontId="19" fillId="0" borderId="0" xfId="0" applyNumberFormat="1" applyFont="1" applyAlignment="1">
      <alignment/>
    </xf>
    <xf numFmtId="4" fontId="5" fillId="33" borderId="11" xfId="45" applyNumberFormat="1" applyFont="1" applyFill="1" applyBorder="1" applyAlignment="1">
      <alignment horizontal="center" vertical="center"/>
      <protection/>
    </xf>
    <xf numFmtId="4" fontId="5" fillId="0" borderId="11" xfId="45" applyNumberFormat="1" applyFont="1" applyBorder="1" applyAlignment="1">
      <alignment horizontal="center" vertical="center" wrapText="1"/>
      <protection/>
    </xf>
    <xf numFmtId="182" fontId="5" fillId="33" borderId="11" xfId="45" applyNumberFormat="1" applyFont="1" applyFill="1" applyBorder="1" applyAlignment="1">
      <alignment horizontal="center" vertical="center" wrapText="1"/>
      <protection/>
    </xf>
    <xf numFmtId="4" fontId="19" fillId="0" borderId="0" xfId="0" applyNumberFormat="1" applyFont="1" applyAlignment="1">
      <alignment horizontal="center"/>
    </xf>
    <xf numFmtId="182" fontId="5" fillId="33" borderId="11" xfId="45" applyNumberFormat="1" applyFont="1" applyFill="1" applyBorder="1" applyAlignment="1">
      <alignment horizontal="center" vertical="center"/>
      <protection/>
    </xf>
    <xf numFmtId="0" fontId="3" fillId="0" borderId="10" xfId="45" applyFont="1" applyFill="1" applyBorder="1" applyAlignment="1">
      <alignment/>
      <protection/>
    </xf>
    <xf numFmtId="0" fontId="2" fillId="0" borderId="11" xfId="45" applyFont="1" applyFill="1" applyBorder="1">
      <alignment/>
      <protection/>
    </xf>
    <xf numFmtId="2" fontId="19" fillId="0" borderId="0" xfId="0" applyNumberFormat="1" applyFont="1" applyAlignment="1">
      <alignment horizontal="center"/>
    </xf>
    <xf numFmtId="0" fontId="0" fillId="0" borderId="11" xfId="0" applyBorder="1" applyAlignment="1">
      <alignment horizontal="center"/>
    </xf>
    <xf numFmtId="182" fontId="6" fillId="0" borderId="11" xfId="45" applyNumberFormat="1" applyFont="1" applyFill="1" applyBorder="1" applyAlignment="1">
      <alignment horizontal="center" vertical="center"/>
      <protection/>
    </xf>
    <xf numFmtId="3" fontId="7" fillId="0" borderId="11" xfId="45" applyNumberFormat="1" applyFont="1" applyFill="1" applyBorder="1" applyAlignment="1">
      <alignment horizontal="center" vertical="center"/>
      <protection/>
    </xf>
    <xf numFmtId="0" fontId="4" fillId="0" borderId="0" xfId="45" applyFont="1" applyFill="1">
      <alignment/>
      <protection/>
    </xf>
    <xf numFmtId="0" fontId="10" fillId="0" borderId="11" xfId="0" applyFont="1" applyFill="1" applyBorder="1" applyAlignment="1">
      <alignment wrapText="1"/>
    </xf>
    <xf numFmtId="3" fontId="5" fillId="33" borderId="11" xfId="45" applyNumberFormat="1" applyFont="1" applyFill="1" applyBorder="1" applyAlignment="1">
      <alignment horizontal="center" vertical="center"/>
      <protection/>
    </xf>
    <xf numFmtId="0" fontId="21" fillId="0" borderId="11" xfId="0" applyFont="1" applyBorder="1" applyAlignment="1">
      <alignment horizontal="center"/>
    </xf>
    <xf numFmtId="0" fontId="23" fillId="0" borderId="11" xfId="0" applyFont="1" applyBorder="1" applyAlignment="1">
      <alignment horizontal="center" vertical="center"/>
    </xf>
    <xf numFmtId="0" fontId="23" fillId="0" borderId="0" xfId="0" applyFont="1" applyAlignment="1">
      <alignment horizontal="center" vertical="center"/>
    </xf>
    <xf numFmtId="2" fontId="0" fillId="0" borderId="0" xfId="0" applyNumberFormat="1" applyAlignment="1">
      <alignment horizontal="center" vertical="center"/>
    </xf>
    <xf numFmtId="4" fontId="23" fillId="0" borderId="0" xfId="0" applyNumberFormat="1" applyFont="1" applyAlignment="1">
      <alignment horizontal="center" vertical="center"/>
    </xf>
    <xf numFmtId="4" fontId="7" fillId="0" borderId="11" xfId="45" applyNumberFormat="1" applyFont="1" applyFill="1" applyBorder="1" applyAlignment="1">
      <alignment horizontal="center" vertical="center"/>
      <protection/>
    </xf>
    <xf numFmtId="4" fontId="4" fillId="0" borderId="11" xfId="48" applyNumberFormat="1" applyFont="1" applyFill="1" applyBorder="1" applyAlignment="1">
      <alignment horizontal="center" vertical="center" wrapText="1"/>
      <protection/>
    </xf>
    <xf numFmtId="3" fontId="18" fillId="0" borderId="0" xfId="0" applyNumberFormat="1" applyFont="1" applyAlignment="1">
      <alignment horizontal="center" vertical="center"/>
    </xf>
    <xf numFmtId="4" fontId="0" fillId="0" borderId="0" xfId="0" applyNumberFormat="1" applyFill="1" applyAlignment="1">
      <alignment/>
    </xf>
    <xf numFmtId="0" fontId="10" fillId="0" borderId="11" xfId="0" applyFont="1" applyFill="1" applyBorder="1" applyAlignment="1">
      <alignment vertical="center" wrapText="1"/>
    </xf>
    <xf numFmtId="4" fontId="0" fillId="0" borderId="0" xfId="0" applyNumberFormat="1" applyAlignment="1">
      <alignment horizontal="center" vertical="center"/>
    </xf>
    <xf numFmtId="3" fontId="5" fillId="33" borderId="11" xfId="45" applyNumberFormat="1" applyFont="1" applyFill="1" applyBorder="1" applyAlignment="1">
      <alignment horizontal="center" vertical="center" wrapText="1"/>
      <protection/>
    </xf>
    <xf numFmtId="14" fontId="5" fillId="0" borderId="12" xfId="0" applyNumberFormat="1" applyFont="1" applyFill="1" applyBorder="1" applyAlignment="1">
      <alignment horizontal="right" vertical="center" wrapText="1"/>
    </xf>
    <xf numFmtId="0" fontId="5" fillId="0" borderId="12" xfId="48" applyFont="1" applyFill="1" applyBorder="1" applyAlignment="1">
      <alignment horizontal="justify" vertical="center" wrapText="1"/>
      <protection/>
    </xf>
    <xf numFmtId="4" fontId="5" fillId="0" borderId="12" xfId="45" applyNumberFormat="1" applyFont="1" applyFill="1" applyBorder="1" applyAlignment="1">
      <alignment horizontal="center" vertical="center"/>
      <protection/>
    </xf>
    <xf numFmtId="3" fontId="5" fillId="0" borderId="12" xfId="45" applyNumberFormat="1" applyFont="1" applyFill="1" applyBorder="1" applyAlignment="1">
      <alignment horizontal="center" vertical="center"/>
      <protection/>
    </xf>
    <xf numFmtId="182" fontId="5" fillId="0" borderId="12" xfId="45" applyNumberFormat="1" applyFont="1" applyFill="1" applyBorder="1" applyAlignment="1">
      <alignment horizontal="center" vertical="center"/>
      <protection/>
    </xf>
    <xf numFmtId="3" fontId="23" fillId="0" borderId="11" xfId="0" applyNumberFormat="1" applyFont="1" applyBorder="1" applyAlignment="1">
      <alignment horizontal="center" vertical="center"/>
    </xf>
    <xf numFmtId="3" fontId="5" fillId="33" borderId="11" xfId="45" applyNumberFormat="1" applyFont="1" applyFill="1" applyBorder="1" applyAlignment="1">
      <alignment vertical="center"/>
      <protection/>
    </xf>
    <xf numFmtId="0" fontId="23" fillId="0" borderId="11" xfId="0" applyFont="1" applyBorder="1" applyAlignment="1">
      <alignment vertical="center" wrapText="1"/>
    </xf>
    <xf numFmtId="0" fontId="10" fillId="0" borderId="11" xfId="49" applyFont="1" applyFill="1" applyBorder="1" applyAlignment="1">
      <alignment vertical="center" wrapText="1"/>
      <protection/>
    </xf>
    <xf numFmtId="0" fontId="10" fillId="0" borderId="11" xfId="48" applyFont="1" applyFill="1" applyBorder="1" applyAlignment="1">
      <alignment horizontal="justify" vertical="center" wrapText="1"/>
      <protection/>
    </xf>
    <xf numFmtId="0" fontId="10" fillId="0" borderId="11" xfId="0" applyFont="1" applyFill="1" applyBorder="1" applyAlignment="1">
      <alignment vertical="center"/>
    </xf>
    <xf numFmtId="0" fontId="20" fillId="33" borderId="11" xfId="48" applyFont="1" applyFill="1" applyBorder="1" applyAlignment="1">
      <alignment horizontal="justify" vertical="center" wrapText="1"/>
      <protection/>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1" xfId="0" applyFont="1" applyFill="1" applyBorder="1" applyAlignment="1">
      <alignment vertical="center" wrapText="1"/>
    </xf>
    <xf numFmtId="0" fontId="5" fillId="0" borderId="11" xfId="0" applyFont="1" applyFill="1" applyBorder="1" applyAlignment="1">
      <alignment/>
    </xf>
    <xf numFmtId="3" fontId="5" fillId="33" borderId="11" xfId="45" applyNumberFormat="1" applyFont="1" applyFill="1" applyBorder="1" applyAlignment="1">
      <alignment vertical="center"/>
      <protection/>
    </xf>
    <xf numFmtId="3" fontId="5" fillId="33" borderId="11" xfId="45" applyNumberFormat="1" applyFont="1" applyFill="1" applyBorder="1" applyAlignment="1">
      <alignment horizontal="center" vertical="center"/>
      <protection/>
    </xf>
    <xf numFmtId="0" fontId="5" fillId="34" borderId="11" xfId="0" applyFont="1" applyFill="1" applyBorder="1" applyAlignment="1">
      <alignment vertical="center"/>
    </xf>
    <xf numFmtId="3" fontId="5" fillId="34" borderId="11" xfId="45" applyNumberFormat="1" applyFont="1" applyFill="1" applyBorder="1" applyAlignment="1">
      <alignment horizontal="center" vertical="center"/>
      <protection/>
    </xf>
    <xf numFmtId="0" fontId="23" fillId="34" borderId="11" xfId="49" applyFont="1" applyFill="1" applyBorder="1" applyAlignment="1">
      <alignment vertical="center" wrapText="1"/>
      <protection/>
    </xf>
    <xf numFmtId="0" fontId="23" fillId="33" borderId="11" xfId="0" applyFont="1" applyFill="1" applyBorder="1" applyAlignment="1">
      <alignment wrapText="1"/>
    </xf>
    <xf numFmtId="14" fontId="10" fillId="0" borderId="11" xfId="49" applyNumberFormat="1" applyFont="1" applyFill="1" applyBorder="1" applyAlignment="1">
      <alignment horizontal="center" vertical="center"/>
      <protection/>
    </xf>
    <xf numFmtId="0" fontId="10" fillId="33" borderId="11" xfId="48" applyFont="1" applyFill="1" applyBorder="1" applyAlignment="1">
      <alignment horizontal="justify" vertical="center" wrapText="1"/>
      <protection/>
    </xf>
    <xf numFmtId="4" fontId="10" fillId="33" borderId="11" xfId="45" applyNumberFormat="1" applyFont="1" applyFill="1" applyBorder="1" applyAlignment="1">
      <alignment horizontal="center" vertical="center"/>
      <protection/>
    </xf>
    <xf numFmtId="3" fontId="10" fillId="33" borderId="11" xfId="45" applyNumberFormat="1" applyFont="1" applyFill="1" applyBorder="1" applyAlignment="1">
      <alignment horizontal="center" vertical="center"/>
      <protection/>
    </xf>
    <xf numFmtId="0" fontId="5" fillId="33" borderId="11" xfId="45" applyFont="1" applyFill="1" applyBorder="1" applyAlignment="1">
      <alignment horizontal="center" vertical="center"/>
      <protection/>
    </xf>
    <xf numFmtId="0" fontId="23" fillId="33" borderId="11" xfId="0" applyFont="1" applyFill="1" applyBorder="1" applyAlignment="1">
      <alignment horizontal="center" vertical="center" wrapText="1"/>
    </xf>
    <xf numFmtId="3" fontId="23" fillId="33" borderId="11" xfId="0" applyNumberFormat="1" applyFont="1" applyFill="1" applyBorder="1" applyAlignment="1">
      <alignment horizontal="center" vertical="center"/>
    </xf>
    <xf numFmtId="0" fontId="23" fillId="33" borderId="11" xfId="0" applyFont="1" applyFill="1" applyBorder="1" applyAlignment="1">
      <alignment horizontal="center" vertical="center"/>
    </xf>
    <xf numFmtId="0" fontId="5" fillId="34" borderId="11" xfId="48" applyFont="1" applyFill="1" applyBorder="1" applyAlignment="1">
      <alignment horizontal="justify" vertical="center" wrapText="1"/>
      <protection/>
    </xf>
    <xf numFmtId="0" fontId="5" fillId="33" borderId="12" xfId="48" applyFont="1" applyFill="1" applyBorder="1" applyAlignment="1">
      <alignment horizontal="justify" vertical="center" wrapText="1"/>
      <protection/>
    </xf>
    <xf numFmtId="0" fontId="5" fillId="34" borderId="11" xfId="48" applyFont="1" applyFill="1" applyBorder="1" applyAlignment="1">
      <alignment horizontal="left" vertical="center" wrapText="1"/>
      <protection/>
    </xf>
    <xf numFmtId="0" fontId="23" fillId="34" borderId="11" xfId="0" applyFont="1" applyFill="1" applyBorder="1" applyAlignment="1">
      <alignment wrapText="1"/>
    </xf>
    <xf numFmtId="0" fontId="23" fillId="34" borderId="11" xfId="0" applyFont="1" applyFill="1" applyBorder="1" applyAlignment="1">
      <alignment wrapText="1"/>
    </xf>
    <xf numFmtId="0" fontId="5" fillId="34" borderId="12" xfId="48" applyFont="1" applyFill="1" applyBorder="1" applyAlignment="1">
      <alignment vertical="center" wrapText="1"/>
      <protection/>
    </xf>
    <xf numFmtId="0" fontId="5" fillId="34" borderId="11" xfId="45" applyFont="1" applyFill="1" applyBorder="1" applyAlignment="1">
      <alignment horizontal="center" vertical="center"/>
      <protection/>
    </xf>
    <xf numFmtId="14" fontId="5" fillId="34" borderId="11" xfId="0" applyNumberFormat="1" applyFont="1" applyFill="1" applyBorder="1" applyAlignment="1">
      <alignment horizontal="right" vertical="center" wrapText="1"/>
    </xf>
    <xf numFmtId="1" fontId="5" fillId="34" borderId="11" xfId="0" applyNumberFormat="1" applyFont="1" applyFill="1" applyBorder="1" applyAlignment="1">
      <alignment horizontal="right" vertical="center" wrapText="1"/>
    </xf>
    <xf numFmtId="4" fontId="5" fillId="34" borderId="11" xfId="45" applyNumberFormat="1" applyFont="1" applyFill="1" applyBorder="1" applyAlignment="1">
      <alignment horizontal="center" vertical="center"/>
      <protection/>
    </xf>
    <xf numFmtId="4" fontId="5" fillId="34" borderId="11" xfId="45" applyNumberFormat="1" applyFont="1" applyFill="1" applyBorder="1" applyAlignment="1">
      <alignment horizontal="center" vertical="center" wrapText="1"/>
      <protection/>
    </xf>
    <xf numFmtId="3" fontId="5" fillId="34" borderId="11" xfId="45" applyNumberFormat="1" applyFont="1" applyFill="1" applyBorder="1" applyAlignment="1">
      <alignment horizontal="center" vertical="center"/>
      <protection/>
    </xf>
    <xf numFmtId="182" fontId="5" fillId="34" borderId="11" xfId="45" applyNumberFormat="1" applyFont="1" applyFill="1" applyBorder="1" applyAlignment="1">
      <alignment horizontal="center" vertical="center"/>
      <protection/>
    </xf>
    <xf numFmtId="9" fontId="9" fillId="34" borderId="11" xfId="0" applyNumberFormat="1" applyFont="1" applyFill="1" applyBorder="1" applyAlignment="1">
      <alignment/>
    </xf>
    <xf numFmtId="0" fontId="9" fillId="34" borderId="11" xfId="0" applyFont="1" applyFill="1" applyBorder="1" applyAlignment="1">
      <alignment/>
    </xf>
    <xf numFmtId="0" fontId="19" fillId="34" borderId="0" xfId="0" applyFont="1" applyFill="1" applyAlignment="1">
      <alignment/>
    </xf>
    <xf numFmtId="3" fontId="19" fillId="34" borderId="0" xfId="0" applyNumberFormat="1" applyFont="1" applyFill="1" applyBorder="1" applyAlignment="1">
      <alignment/>
    </xf>
    <xf numFmtId="4" fontId="19" fillId="34" borderId="0" xfId="0" applyNumberFormat="1" applyFont="1" applyFill="1" applyAlignment="1">
      <alignment/>
    </xf>
    <xf numFmtId="14" fontId="23" fillId="34" borderId="11" xfId="0" applyNumberFormat="1" applyFont="1" applyFill="1" applyBorder="1" applyAlignment="1">
      <alignment horizontal="right" vertical="center"/>
    </xf>
    <xf numFmtId="3" fontId="23" fillId="34" borderId="11" xfId="0" applyNumberFormat="1" applyFont="1" applyFill="1" applyBorder="1" applyAlignment="1">
      <alignment horizontal="center" vertical="center"/>
    </xf>
    <xf numFmtId="0" fontId="23" fillId="34" borderId="11" xfId="0" applyFont="1" applyFill="1" applyBorder="1" applyAlignment="1">
      <alignment horizontal="center" vertical="center"/>
    </xf>
    <xf numFmtId="0" fontId="23" fillId="34" borderId="11" xfId="0" applyFont="1" applyFill="1" applyBorder="1" applyAlignment="1">
      <alignment horizontal="center" vertical="center" wrapText="1"/>
    </xf>
    <xf numFmtId="0" fontId="23" fillId="34" borderId="11" xfId="0" applyFont="1" applyFill="1" applyBorder="1" applyAlignment="1">
      <alignment vertical="center" wrapText="1"/>
    </xf>
    <xf numFmtId="194" fontId="23" fillId="34" borderId="11" xfId="0" applyNumberFormat="1" applyFont="1" applyFill="1" applyBorder="1" applyAlignment="1">
      <alignment horizontal="center" vertical="center" wrapText="1"/>
    </xf>
    <xf numFmtId="0" fontId="5" fillId="0" borderId="0" xfId="0" applyFont="1" applyAlignment="1">
      <alignment/>
    </xf>
    <xf numFmtId="0" fontId="6" fillId="0" borderId="11" xfId="0" applyFont="1" applyFill="1" applyBorder="1" applyAlignment="1">
      <alignment/>
    </xf>
    <xf numFmtId="1" fontId="23" fillId="0" borderId="11" xfId="0" applyNumberFormat="1" applyFont="1" applyBorder="1" applyAlignment="1">
      <alignment horizontal="center" vertical="center"/>
    </xf>
    <xf numFmtId="0" fontId="1" fillId="0" borderId="11" xfId="0" applyFont="1" applyBorder="1" applyAlignment="1">
      <alignment vertical="center" wrapText="1"/>
    </xf>
    <xf numFmtId="14" fontId="14" fillId="33" borderId="11" xfId="0" applyNumberFormat="1" applyFont="1" applyFill="1" applyBorder="1" applyAlignment="1">
      <alignment vertical="center"/>
    </xf>
    <xf numFmtId="0" fontId="14" fillId="33" borderId="11" xfId="0" applyFont="1" applyFill="1" applyBorder="1" applyAlignment="1">
      <alignment vertical="center"/>
    </xf>
    <xf numFmtId="0" fontId="14" fillId="33" borderId="11" xfId="0" applyFont="1" applyFill="1" applyBorder="1" applyAlignment="1">
      <alignment horizontal="center"/>
    </xf>
    <xf numFmtId="0" fontId="14" fillId="33" borderId="0" xfId="0" applyFont="1" applyFill="1" applyAlignment="1">
      <alignment/>
    </xf>
    <xf numFmtId="3" fontId="14" fillId="33" borderId="0" xfId="0" applyNumberFormat="1" applyFont="1" applyFill="1" applyAlignment="1">
      <alignment/>
    </xf>
    <xf numFmtId="0" fontId="10" fillId="34" borderId="12" xfId="49" applyFont="1" applyFill="1" applyBorder="1" applyAlignment="1">
      <alignment horizontal="center" vertical="center" wrapText="1"/>
      <protection/>
    </xf>
    <xf numFmtId="0" fontId="14" fillId="34" borderId="11" xfId="0" applyFont="1" applyFill="1" applyBorder="1" applyAlignment="1">
      <alignment horizontal="center"/>
    </xf>
    <xf numFmtId="0" fontId="14" fillId="34" borderId="0" xfId="0" applyFont="1" applyFill="1" applyAlignment="1">
      <alignment/>
    </xf>
    <xf numFmtId="1" fontId="5" fillId="0" borderId="11" xfId="0" applyNumberFormat="1" applyFont="1" applyBorder="1" applyAlignment="1">
      <alignment horizontal="center" vertical="center"/>
    </xf>
    <xf numFmtId="0" fontId="5" fillId="34" borderId="11" xfId="0" applyFont="1" applyFill="1" applyBorder="1" applyAlignment="1">
      <alignment horizontal="center" vertical="center" wrapText="1"/>
    </xf>
    <xf numFmtId="0" fontId="5" fillId="0" borderId="11" xfId="0" applyFont="1" applyBorder="1" applyAlignment="1">
      <alignment horizontal="left" vertical="center" wrapText="1"/>
    </xf>
    <xf numFmtId="0" fontId="5" fillId="34" borderId="11" xfId="0" applyFont="1" applyFill="1" applyBorder="1" applyAlignment="1">
      <alignment horizontal="center" vertical="center"/>
    </xf>
    <xf numFmtId="0" fontId="18" fillId="34" borderId="11" xfId="0" applyFont="1" applyFill="1" applyBorder="1" applyAlignment="1">
      <alignment wrapText="1"/>
    </xf>
    <xf numFmtId="14" fontId="10" fillId="33" borderId="11" xfId="49" applyNumberFormat="1" applyFont="1" applyFill="1" applyBorder="1" applyAlignment="1">
      <alignment horizontal="center" vertical="center"/>
      <protection/>
    </xf>
    <xf numFmtId="1" fontId="10" fillId="0" borderId="11" xfId="49" applyNumberFormat="1" applyFont="1" applyBorder="1" applyAlignment="1">
      <alignment horizontal="center" vertical="center"/>
      <protection/>
    </xf>
    <xf numFmtId="0" fontId="10" fillId="0" borderId="11" xfId="49" applyFont="1" applyBorder="1" applyAlignment="1">
      <alignment horizontal="left" vertical="center" wrapText="1"/>
      <protection/>
    </xf>
    <xf numFmtId="0" fontId="5" fillId="0" borderId="0" xfId="0" applyFont="1" applyFill="1" applyAlignment="1">
      <alignment/>
    </xf>
    <xf numFmtId="4" fontId="5" fillId="0" borderId="0" xfId="0" applyNumberFormat="1" applyFont="1" applyAlignment="1">
      <alignment horizontal="center"/>
    </xf>
    <xf numFmtId="3" fontId="5" fillId="0" borderId="0" xfId="0" applyNumberFormat="1" applyFont="1" applyAlignment="1">
      <alignment horizontal="center"/>
    </xf>
    <xf numFmtId="4" fontId="5" fillId="0" borderId="0" xfId="0" applyNumberFormat="1" applyFont="1" applyAlignment="1">
      <alignment/>
    </xf>
    <xf numFmtId="0" fontId="10" fillId="0" borderId="11" xfId="0" applyFont="1" applyFill="1" applyBorder="1" applyAlignment="1">
      <alignment/>
    </xf>
    <xf numFmtId="3" fontId="10" fillId="0" borderId="11" xfId="0" applyNumberFormat="1" applyFont="1" applyFill="1" applyBorder="1" applyAlignment="1">
      <alignment/>
    </xf>
    <xf numFmtId="0" fontId="10" fillId="0" borderId="0" xfId="0" applyFont="1" applyFill="1" applyAlignment="1">
      <alignment/>
    </xf>
    <xf numFmtId="0" fontId="0" fillId="35" borderId="0" xfId="0" applyFill="1" applyAlignment="1">
      <alignment/>
    </xf>
    <xf numFmtId="0" fontId="23" fillId="35" borderId="0" xfId="0" applyFont="1" applyFill="1" applyAlignment="1">
      <alignment/>
    </xf>
    <xf numFmtId="0" fontId="10" fillId="35" borderId="11" xfId="49" applyFont="1" applyFill="1" applyBorder="1" applyAlignment="1">
      <alignment horizontal="center" vertical="center"/>
      <protection/>
    </xf>
    <xf numFmtId="0" fontId="10" fillId="35" borderId="11" xfId="49" applyFont="1" applyFill="1" applyBorder="1" applyAlignment="1">
      <alignment horizontal="left" vertical="center" wrapText="1"/>
      <protection/>
    </xf>
    <xf numFmtId="0" fontId="10" fillId="35" borderId="11" xfId="49" applyFont="1" applyFill="1" applyBorder="1" applyAlignment="1">
      <alignment vertical="center" wrapText="1"/>
      <protection/>
    </xf>
    <xf numFmtId="0" fontId="14" fillId="35" borderId="0" xfId="0" applyFont="1" applyFill="1" applyAlignment="1">
      <alignment/>
    </xf>
    <xf numFmtId="0" fontId="10" fillId="35" borderId="11" xfId="0" applyFont="1" applyFill="1" applyBorder="1" applyAlignment="1">
      <alignment vertical="center" wrapText="1"/>
    </xf>
    <xf numFmtId="0" fontId="10" fillId="35" borderId="11" xfId="0" applyFont="1" applyFill="1" applyBorder="1" applyAlignment="1">
      <alignment wrapText="1"/>
    </xf>
    <xf numFmtId="0" fontId="19" fillId="35" borderId="0" xfId="0" applyFont="1" applyFill="1" applyAlignment="1">
      <alignment/>
    </xf>
    <xf numFmtId="3" fontId="10" fillId="35" borderId="11" xfId="0" applyNumberFormat="1" applyFont="1" applyFill="1" applyBorder="1" applyAlignment="1">
      <alignment horizontal="center" vertical="center"/>
    </xf>
    <xf numFmtId="0" fontId="10" fillId="35" borderId="12" xfId="0" applyFont="1" applyFill="1" applyBorder="1" applyAlignment="1">
      <alignment wrapText="1"/>
    </xf>
    <xf numFmtId="0" fontId="10" fillId="35" borderId="0" xfId="0" applyFont="1" applyFill="1" applyBorder="1" applyAlignment="1">
      <alignment vertical="center" wrapText="1"/>
    </xf>
    <xf numFmtId="3" fontId="23" fillId="35" borderId="0" xfId="0" applyNumberFormat="1" applyFont="1" applyFill="1" applyAlignment="1">
      <alignment/>
    </xf>
    <xf numFmtId="0" fontId="10" fillId="35" borderId="0" xfId="0" applyFont="1" applyFill="1" applyAlignment="1">
      <alignment/>
    </xf>
    <xf numFmtId="0" fontId="24" fillId="35" borderId="0" xfId="0" applyFont="1" applyFill="1" applyAlignment="1">
      <alignment/>
    </xf>
    <xf numFmtId="0" fontId="16" fillId="35" borderId="0" xfId="0" applyFont="1" applyFill="1" applyAlignment="1">
      <alignment/>
    </xf>
    <xf numFmtId="0" fontId="9" fillId="35" borderId="0" xfId="0" applyFont="1" applyFill="1" applyAlignment="1">
      <alignment/>
    </xf>
    <xf numFmtId="14" fontId="10" fillId="35" borderId="11" xfId="49" applyNumberFormat="1" applyFont="1" applyFill="1" applyBorder="1" applyAlignment="1">
      <alignment horizontal="center" vertical="center"/>
      <protection/>
    </xf>
    <xf numFmtId="0" fontId="10" fillId="35" borderId="11" xfId="0" applyFont="1" applyFill="1" applyBorder="1" applyAlignment="1">
      <alignment horizontal="center" vertical="center"/>
    </xf>
    <xf numFmtId="174" fontId="10" fillId="0" borderId="11" xfId="0" applyNumberFormat="1" applyFont="1" applyFill="1" applyBorder="1" applyAlignment="1">
      <alignment horizontal="center" vertical="center"/>
    </xf>
    <xf numFmtId="3" fontId="17" fillId="0" borderId="0" xfId="0" applyNumberFormat="1" applyFont="1" applyAlignment="1">
      <alignment/>
    </xf>
    <xf numFmtId="0" fontId="10" fillId="35" borderId="0" xfId="0" applyFont="1" applyFill="1" applyAlignment="1">
      <alignment/>
    </xf>
    <xf numFmtId="14" fontId="10" fillId="35" borderId="11" xfId="49" applyNumberFormat="1" applyFont="1" applyFill="1" applyBorder="1" applyAlignment="1">
      <alignment horizontal="center" vertical="center"/>
      <protection/>
    </xf>
    <xf numFmtId="3" fontId="10" fillId="35" borderId="11" xfId="45" applyNumberFormat="1" applyFont="1" applyFill="1" applyBorder="1" applyAlignment="1">
      <alignment horizontal="center" vertical="center"/>
      <protection/>
    </xf>
    <xf numFmtId="4" fontId="10" fillId="35" borderId="11" xfId="45" applyNumberFormat="1" applyFont="1" applyFill="1" applyBorder="1" applyAlignment="1">
      <alignment horizontal="center" vertical="center"/>
      <protection/>
    </xf>
    <xf numFmtId="3" fontId="9" fillId="35" borderId="11" xfId="0" applyNumberFormat="1" applyFont="1" applyFill="1" applyBorder="1" applyAlignment="1">
      <alignment/>
    </xf>
    <xf numFmtId="0" fontId="10" fillId="35" borderId="11" xfId="0" applyFont="1" applyFill="1" applyBorder="1" applyAlignment="1">
      <alignment horizontal="left" vertical="center" wrapText="1"/>
    </xf>
    <xf numFmtId="3" fontId="10" fillId="35" borderId="12" xfId="0" applyNumberFormat="1" applyFont="1" applyFill="1" applyBorder="1" applyAlignment="1">
      <alignment horizontal="center" vertical="center"/>
    </xf>
    <xf numFmtId="0" fontId="10" fillId="35" borderId="12" xfId="0" applyFont="1" applyFill="1" applyBorder="1" applyAlignment="1">
      <alignment vertical="center" wrapText="1"/>
    </xf>
    <xf numFmtId="0" fontId="10" fillId="35" borderId="11" xfId="0" applyFont="1" applyFill="1" applyBorder="1" applyAlignment="1">
      <alignment/>
    </xf>
    <xf numFmtId="0" fontId="10" fillId="35" borderId="11" xfId="0" applyFont="1" applyFill="1" applyBorder="1" applyAlignment="1">
      <alignment horizontal="center" vertical="center"/>
    </xf>
    <xf numFmtId="0" fontId="10" fillId="35" borderId="11" xfId="0" applyFont="1" applyFill="1" applyBorder="1" applyAlignment="1">
      <alignment wrapText="1"/>
    </xf>
    <xf numFmtId="0" fontId="10" fillId="35" borderId="11" xfId="0" applyFont="1" applyFill="1" applyBorder="1" applyAlignment="1">
      <alignment vertical="center"/>
    </xf>
    <xf numFmtId="0" fontId="10" fillId="35" borderId="11" xfId="49" applyFont="1" applyFill="1" applyBorder="1" applyAlignment="1">
      <alignment vertical="center" wrapText="1"/>
      <protection/>
    </xf>
    <xf numFmtId="3" fontId="10" fillId="35" borderId="11" xfId="0" applyNumberFormat="1" applyFont="1" applyFill="1" applyBorder="1" applyAlignment="1">
      <alignment/>
    </xf>
    <xf numFmtId="0" fontId="9" fillId="35" borderId="11" xfId="0" applyFont="1" applyFill="1" applyBorder="1" applyAlignment="1">
      <alignment wrapText="1"/>
    </xf>
    <xf numFmtId="3" fontId="9" fillId="35" borderId="11" xfId="0" applyNumberFormat="1" applyFont="1" applyFill="1" applyBorder="1" applyAlignment="1">
      <alignment/>
    </xf>
    <xf numFmtId="0" fontId="9" fillId="35" borderId="11" xfId="0" applyFont="1" applyFill="1" applyBorder="1" applyAlignment="1">
      <alignment/>
    </xf>
    <xf numFmtId="0" fontId="9" fillId="35" borderId="11" xfId="0" applyFont="1" applyFill="1" applyBorder="1" applyAlignment="1">
      <alignment horizontal="center" vertical="center"/>
    </xf>
    <xf numFmtId="0" fontId="19" fillId="35" borderId="11" xfId="0" applyFont="1" applyFill="1" applyBorder="1" applyAlignment="1">
      <alignment/>
    </xf>
    <xf numFmtId="0" fontId="10" fillId="35" borderId="11" xfId="0" applyFont="1" applyFill="1" applyBorder="1" applyAlignment="1">
      <alignment vertical="center" wrapText="1"/>
    </xf>
    <xf numFmtId="3" fontId="10" fillId="35" borderId="11" xfId="0" applyNumberFormat="1" applyFont="1" applyFill="1" applyBorder="1" applyAlignment="1">
      <alignment horizontal="center" vertical="center"/>
    </xf>
    <xf numFmtId="0" fontId="10" fillId="35" borderId="11" xfId="0" applyFont="1" applyFill="1" applyBorder="1" applyAlignment="1">
      <alignment/>
    </xf>
    <xf numFmtId="0" fontId="10" fillId="35" borderId="11" xfId="0" applyFont="1" applyFill="1" applyBorder="1" applyAlignment="1">
      <alignment vertical="center"/>
    </xf>
    <xf numFmtId="0" fontId="10" fillId="35" borderId="0" xfId="0" applyFont="1" applyFill="1" applyBorder="1" applyAlignment="1">
      <alignment wrapText="1"/>
    </xf>
    <xf numFmtId="1" fontId="10" fillId="35" borderId="11" xfId="49" applyNumberFormat="1" applyFont="1" applyFill="1" applyBorder="1" applyAlignment="1">
      <alignment horizontal="center" vertical="center"/>
      <protection/>
    </xf>
    <xf numFmtId="3" fontId="10" fillId="35" borderId="11" xfId="49" applyNumberFormat="1" applyFont="1" applyFill="1" applyBorder="1" applyAlignment="1">
      <alignment horizontal="center" vertical="center" wrapText="1"/>
      <protection/>
    </xf>
    <xf numFmtId="0" fontId="10" fillId="35" borderId="13" xfId="0" applyFont="1" applyFill="1" applyBorder="1" applyAlignment="1">
      <alignment/>
    </xf>
    <xf numFmtId="0" fontId="10" fillId="35" borderId="11" xfId="49" applyFont="1" applyFill="1" applyBorder="1">
      <alignment/>
      <protection/>
    </xf>
    <xf numFmtId="3" fontId="10" fillId="35" borderId="11" xfId="49" applyNumberFormat="1" applyFont="1" applyFill="1" applyBorder="1" applyAlignment="1">
      <alignment horizontal="left" vertical="center" wrapText="1"/>
      <protection/>
    </xf>
    <xf numFmtId="0" fontId="4" fillId="35" borderId="0" xfId="45" applyFont="1" applyFill="1" applyAlignment="1">
      <alignment horizontal="center" vertical="center"/>
      <protection/>
    </xf>
    <xf numFmtId="14" fontId="4" fillId="35" borderId="0" xfId="45" applyNumberFormat="1" applyFont="1" applyFill="1" applyAlignment="1">
      <alignment horizontal="center" vertical="center"/>
      <protection/>
    </xf>
    <xf numFmtId="0" fontId="4" fillId="35" borderId="0" xfId="45" applyFont="1" applyFill="1" applyAlignment="1">
      <alignment horizontal="center" vertical="center"/>
      <protection/>
    </xf>
    <xf numFmtId="0" fontId="1" fillId="35" borderId="0" xfId="0" applyFont="1" applyFill="1" applyAlignment="1">
      <alignment/>
    </xf>
    <xf numFmtId="3" fontId="0" fillId="35" borderId="0" xfId="0" applyNumberFormat="1" applyFill="1" applyAlignment="1">
      <alignment/>
    </xf>
    <xf numFmtId="3" fontId="1" fillId="35" borderId="0" xfId="0" applyNumberFormat="1" applyFont="1" applyFill="1" applyAlignment="1">
      <alignment/>
    </xf>
    <xf numFmtId="0" fontId="25" fillId="35" borderId="11" xfId="0" applyFont="1" applyFill="1" applyBorder="1" applyAlignment="1">
      <alignment horizontal="center" vertical="center" wrapText="1"/>
    </xf>
    <xf numFmtId="3" fontId="9" fillId="35" borderId="0" xfId="0" applyNumberFormat="1" applyFont="1" applyFill="1" applyAlignment="1">
      <alignment/>
    </xf>
    <xf numFmtId="4" fontId="0" fillId="35" borderId="0" xfId="0" applyNumberFormat="1" applyFill="1" applyAlignment="1">
      <alignment/>
    </xf>
    <xf numFmtId="0" fontId="22" fillId="35" borderId="0" xfId="0" applyFont="1" applyFill="1" applyAlignment="1">
      <alignment/>
    </xf>
    <xf numFmtId="0" fontId="17" fillId="35" borderId="0" xfId="0" applyFont="1" applyFill="1" applyAlignment="1">
      <alignment/>
    </xf>
    <xf numFmtId="3" fontId="19" fillId="35" borderId="0" xfId="0" applyNumberFormat="1" applyFont="1" applyFill="1" applyAlignment="1">
      <alignment/>
    </xf>
    <xf numFmtId="0" fontId="3" fillId="35" borderId="11" xfId="0" applyFont="1" applyFill="1" applyBorder="1" applyAlignment="1">
      <alignment/>
    </xf>
    <xf numFmtId="3" fontId="3" fillId="35" borderId="11" xfId="0" applyNumberFormat="1" applyFont="1" applyFill="1" applyBorder="1" applyAlignment="1">
      <alignment/>
    </xf>
    <xf numFmtId="14" fontId="19" fillId="35" borderId="0" xfId="0" applyNumberFormat="1" applyFont="1" applyFill="1" applyAlignment="1">
      <alignment/>
    </xf>
    <xf numFmtId="0" fontId="19" fillId="35" borderId="0" xfId="0" applyFont="1" applyFill="1" applyAlignment="1">
      <alignment horizontal="center"/>
    </xf>
    <xf numFmtId="0" fontId="9" fillId="35" borderId="0" xfId="0" applyFont="1" applyFill="1" applyAlignment="1">
      <alignment/>
    </xf>
    <xf numFmtId="3" fontId="6" fillId="35" borderId="11" xfId="0" applyNumberFormat="1" applyFont="1" applyFill="1" applyBorder="1" applyAlignment="1">
      <alignment horizontal="center" vertical="center" wrapText="1"/>
    </xf>
    <xf numFmtId="3" fontId="4" fillId="35" borderId="11" xfId="0" applyNumberFormat="1" applyFont="1" applyFill="1" applyBorder="1" applyAlignment="1">
      <alignment horizontal="right" vertical="center" wrapText="1"/>
    </xf>
    <xf numFmtId="0" fontId="7" fillId="35" borderId="11" xfId="0" applyFont="1" applyFill="1" applyBorder="1" applyAlignment="1">
      <alignment horizontal="left" vertical="center"/>
    </xf>
    <xf numFmtId="0" fontId="5" fillId="35" borderId="11" xfId="0" applyFont="1" applyFill="1" applyBorder="1" applyAlignment="1">
      <alignment horizontal="center" vertical="center"/>
    </xf>
    <xf numFmtId="14" fontId="5" fillId="35" borderId="11" xfId="0" applyNumberFormat="1" applyFont="1" applyFill="1" applyBorder="1" applyAlignment="1">
      <alignment vertical="center"/>
    </xf>
    <xf numFmtId="0" fontId="5" fillId="35" borderId="11" xfId="0" applyFont="1" applyFill="1" applyBorder="1" applyAlignment="1">
      <alignment horizontal="center" vertical="center" wrapText="1"/>
    </xf>
    <xf numFmtId="0" fontId="5" fillId="35" borderId="11" xfId="0" applyFont="1" applyFill="1" applyBorder="1" applyAlignment="1">
      <alignment horizontal="justify" vertical="center" wrapText="1"/>
    </xf>
    <xf numFmtId="3" fontId="5" fillId="35" borderId="11" xfId="0" applyNumberFormat="1" applyFont="1" applyFill="1" applyBorder="1" applyAlignment="1">
      <alignment horizontal="center" vertical="center" wrapText="1"/>
    </xf>
    <xf numFmtId="3" fontId="5" fillId="35" borderId="11" xfId="0" applyNumberFormat="1" applyFont="1" applyFill="1" applyBorder="1" applyAlignment="1">
      <alignment horizontal="right" vertical="center" wrapText="1"/>
    </xf>
    <xf numFmtId="3" fontId="10" fillId="35" borderId="11" xfId="0" applyNumberFormat="1" applyFont="1" applyFill="1" applyBorder="1" applyAlignment="1">
      <alignment horizontal="right" vertical="center" wrapText="1"/>
    </xf>
    <xf numFmtId="0" fontId="5" fillId="35" borderId="11" xfId="0" applyFont="1" applyFill="1" applyBorder="1" applyAlignment="1">
      <alignment horizontal="left" vertical="center" wrapText="1"/>
    </xf>
    <xf numFmtId="0" fontId="9" fillId="35" borderId="0" xfId="0" applyFont="1" applyFill="1" applyBorder="1" applyAlignment="1">
      <alignment/>
    </xf>
    <xf numFmtId="0" fontId="5" fillId="35" borderId="11" xfId="0" applyFont="1" applyFill="1" applyBorder="1" applyAlignment="1">
      <alignment vertical="center" wrapText="1"/>
    </xf>
    <xf numFmtId="14" fontId="5" fillId="35" borderId="11" xfId="0" applyNumberFormat="1" applyFont="1" applyFill="1" applyBorder="1" applyAlignment="1">
      <alignment horizontal="center" vertical="center"/>
    </xf>
    <xf numFmtId="0" fontId="9" fillId="35" borderId="0" xfId="0" applyFont="1" applyFill="1" applyAlignment="1">
      <alignment wrapText="1"/>
    </xf>
    <xf numFmtId="0" fontId="9" fillId="35" borderId="0" xfId="0" applyFont="1" applyFill="1" applyAlignment="1">
      <alignment horizontal="center"/>
    </xf>
    <xf numFmtId="0" fontId="9" fillId="35" borderId="11" xfId="0" applyFont="1" applyFill="1" applyBorder="1" applyAlignment="1">
      <alignment/>
    </xf>
    <xf numFmtId="3" fontId="10" fillId="35" borderId="0" xfId="0" applyNumberFormat="1" applyFont="1" applyFill="1" applyAlignment="1">
      <alignment/>
    </xf>
    <xf numFmtId="3" fontId="9" fillId="35" borderId="0" xfId="0" applyNumberFormat="1" applyFont="1" applyFill="1" applyAlignment="1">
      <alignment/>
    </xf>
    <xf numFmtId="3" fontId="10" fillId="35" borderId="11" xfId="0" applyNumberFormat="1" applyFont="1" applyFill="1" applyBorder="1" applyAlignment="1">
      <alignment horizontal="center"/>
    </xf>
    <xf numFmtId="0" fontId="10" fillId="35" borderId="11" xfId="0" applyFont="1" applyFill="1" applyBorder="1" applyAlignment="1">
      <alignment horizontal="justify" vertical="center"/>
    </xf>
    <xf numFmtId="182" fontId="10" fillId="35" borderId="11" xfId="0" applyNumberFormat="1" applyFont="1" applyFill="1" applyBorder="1" applyAlignment="1">
      <alignment/>
    </xf>
    <xf numFmtId="0" fontId="5" fillId="35" borderId="11" xfId="0" applyFont="1" applyFill="1" applyBorder="1" applyAlignment="1">
      <alignment wrapText="1"/>
    </xf>
    <xf numFmtId="0" fontId="9" fillId="35" borderId="11" xfId="0" applyFont="1" applyFill="1" applyBorder="1" applyAlignment="1">
      <alignment horizontal="center" vertical="center"/>
    </xf>
    <xf numFmtId="14" fontId="5" fillId="35" borderId="11" xfId="49" applyNumberFormat="1" applyFont="1" applyFill="1" applyBorder="1" applyAlignment="1">
      <alignment vertical="center"/>
      <protection/>
    </xf>
    <xf numFmtId="0" fontId="9" fillId="35" borderId="11" xfId="49" applyFont="1" applyFill="1" applyBorder="1" applyAlignment="1">
      <alignment horizontal="center" vertical="center"/>
      <protection/>
    </xf>
    <xf numFmtId="0" fontId="5" fillId="35" borderId="11" xfId="49" applyFont="1" applyFill="1" applyBorder="1" applyAlignment="1">
      <alignment vertical="center" wrapText="1"/>
      <protection/>
    </xf>
    <xf numFmtId="3" fontId="10" fillId="35" borderId="11" xfId="49" applyNumberFormat="1" applyFont="1" applyFill="1" applyBorder="1" applyAlignment="1">
      <alignment horizontal="center" vertical="center"/>
      <protection/>
    </xf>
    <xf numFmtId="0" fontId="9" fillId="35" borderId="11" xfId="49" applyFont="1" applyFill="1" applyBorder="1">
      <alignment/>
      <protection/>
    </xf>
    <xf numFmtId="0" fontId="5" fillId="35" borderId="11" xfId="49" applyFont="1" applyFill="1" applyBorder="1" applyAlignment="1">
      <alignment horizontal="left" vertical="center" wrapText="1"/>
      <protection/>
    </xf>
    <xf numFmtId="14" fontId="10" fillId="35" borderId="11" xfId="49" applyNumberFormat="1" applyFont="1" applyFill="1" applyBorder="1" applyAlignment="1">
      <alignment vertical="center"/>
      <protection/>
    </xf>
    <xf numFmtId="0" fontId="10" fillId="35" borderId="11" xfId="49" applyFont="1" applyFill="1" applyBorder="1" applyAlignment="1">
      <alignment horizontal="center" vertical="center" wrapText="1"/>
      <protection/>
    </xf>
    <xf numFmtId="0" fontId="10" fillId="35" borderId="0" xfId="0" applyFont="1" applyFill="1" applyAlignment="1">
      <alignment vertical="center" wrapText="1"/>
    </xf>
    <xf numFmtId="14" fontId="10" fillId="35" borderId="14" xfId="49" applyNumberFormat="1" applyFont="1" applyFill="1" applyBorder="1" applyAlignment="1">
      <alignment vertical="center"/>
      <protection/>
    </xf>
    <xf numFmtId="3" fontId="10" fillId="35" borderId="0" xfId="0" applyNumberFormat="1" applyFont="1" applyFill="1" applyAlignment="1">
      <alignment horizontal="center" vertical="center"/>
    </xf>
    <xf numFmtId="0" fontId="10" fillId="35" borderId="12" xfId="49" applyFont="1" applyFill="1" applyBorder="1" applyAlignment="1">
      <alignment horizontal="center" vertical="center" wrapText="1"/>
      <protection/>
    </xf>
    <xf numFmtId="3" fontId="10" fillId="35" borderId="15" xfId="0" applyNumberFormat="1" applyFont="1" applyFill="1" applyBorder="1" applyAlignment="1">
      <alignment horizontal="center" vertical="center"/>
    </xf>
    <xf numFmtId="14" fontId="10" fillId="35" borderId="12" xfId="49" applyNumberFormat="1" applyFont="1" applyFill="1" applyBorder="1" applyAlignment="1">
      <alignment vertical="center"/>
      <protection/>
    </xf>
    <xf numFmtId="14" fontId="10" fillId="35" borderId="11" xfId="0" applyNumberFormat="1" applyFont="1" applyFill="1" applyBorder="1" applyAlignment="1">
      <alignment horizontal="right" vertical="center"/>
    </xf>
    <xf numFmtId="3" fontId="10" fillId="35" borderId="11" xfId="0" applyNumberFormat="1" applyFont="1" applyFill="1" applyBorder="1" applyAlignment="1">
      <alignment horizontal="center" vertical="center" wrapText="1"/>
    </xf>
    <xf numFmtId="0" fontId="10" fillId="35" borderId="16" xfId="0" applyFont="1" applyFill="1" applyBorder="1" applyAlignment="1">
      <alignment vertical="center" wrapText="1"/>
    </xf>
    <xf numFmtId="4" fontId="9" fillId="35" borderId="11" xfId="0" applyNumberFormat="1" applyFont="1" applyFill="1" applyBorder="1" applyAlignment="1">
      <alignment/>
    </xf>
    <xf numFmtId="3" fontId="5" fillId="35" borderId="11" xfId="45" applyNumberFormat="1" applyFont="1" applyFill="1" applyBorder="1" applyAlignment="1">
      <alignment horizontal="center" vertical="center"/>
      <protection/>
    </xf>
    <xf numFmtId="0" fontId="10" fillId="35" borderId="12" xfId="49" applyFont="1" applyFill="1" applyBorder="1" applyAlignment="1">
      <alignment vertical="center" wrapText="1"/>
      <protection/>
    </xf>
    <xf numFmtId="0" fontId="5" fillId="35" borderId="12" xfId="49" applyFont="1" applyFill="1" applyBorder="1" applyAlignment="1">
      <alignment vertical="center" wrapText="1"/>
      <protection/>
    </xf>
    <xf numFmtId="39" fontId="5" fillId="35" borderId="11" xfId="0" applyNumberFormat="1" applyFont="1" applyFill="1" applyBorder="1" applyAlignment="1">
      <alignment horizontal="center" vertical="center"/>
    </xf>
    <xf numFmtId="14" fontId="5" fillId="35" borderId="11" xfId="0" applyNumberFormat="1" applyFont="1" applyFill="1" applyBorder="1" applyAlignment="1">
      <alignment horizontal="center" vertical="center" wrapText="1"/>
    </xf>
    <xf numFmtId="0" fontId="5" fillId="35" borderId="11" xfId="0" applyFont="1" applyFill="1" applyBorder="1" applyAlignment="1" quotePrefix="1">
      <alignment horizontal="center" vertical="center"/>
    </xf>
    <xf numFmtId="17" fontId="5" fillId="35" borderId="11" xfId="0" applyNumberFormat="1" applyFont="1" applyFill="1" applyBorder="1" applyAlignment="1">
      <alignment horizontal="left" vertical="center" wrapText="1"/>
    </xf>
    <xf numFmtId="1" fontId="5" fillId="35" borderId="11" xfId="0" applyNumberFormat="1" applyFont="1" applyFill="1" applyBorder="1" applyAlignment="1">
      <alignment horizontal="center" vertical="center"/>
    </xf>
    <xf numFmtId="39" fontId="10" fillId="35" borderId="11" xfId="49" applyNumberFormat="1" applyFont="1" applyFill="1" applyBorder="1" applyAlignment="1">
      <alignment horizontal="center" vertical="center" wrapText="1"/>
      <protection/>
    </xf>
    <xf numFmtId="3" fontId="10" fillId="35" borderId="11" xfId="49" applyNumberFormat="1" applyFont="1" applyFill="1" applyBorder="1" applyAlignment="1">
      <alignment horizontal="right" vertical="center" wrapText="1"/>
      <protection/>
    </xf>
    <xf numFmtId="14" fontId="10" fillId="35" borderId="15" xfId="49" applyNumberFormat="1" applyFont="1" applyFill="1" applyBorder="1" applyAlignment="1">
      <alignment vertical="center"/>
      <protection/>
    </xf>
    <xf numFmtId="0" fontId="12" fillId="35" borderId="11" xfId="0" applyFont="1" applyFill="1" applyBorder="1" applyAlignment="1">
      <alignment horizontal="center" vertical="center"/>
    </xf>
    <xf numFmtId="0" fontId="3" fillId="35" borderId="0" xfId="0" applyFont="1" applyFill="1" applyAlignment="1">
      <alignment/>
    </xf>
    <xf numFmtId="14" fontId="9" fillId="35" borderId="11" xfId="0" applyNumberFormat="1" applyFont="1" applyFill="1" applyBorder="1" applyAlignment="1">
      <alignment/>
    </xf>
    <xf numFmtId="0" fontId="6" fillId="35" borderId="11" xfId="0" applyFont="1" applyFill="1" applyBorder="1" applyAlignment="1">
      <alignment vertical="center" wrapText="1"/>
    </xf>
    <xf numFmtId="3" fontId="4" fillId="35" borderId="11" xfId="0" applyNumberFormat="1" applyFont="1" applyFill="1" applyBorder="1" applyAlignment="1">
      <alignment/>
    </xf>
    <xf numFmtId="14" fontId="9" fillId="35" borderId="0" xfId="0" applyNumberFormat="1" applyFont="1" applyFill="1" applyAlignment="1">
      <alignment/>
    </xf>
    <xf numFmtId="3" fontId="9" fillId="35" borderId="0" xfId="0" applyNumberFormat="1" applyFont="1" applyFill="1" applyAlignment="1">
      <alignment horizontal="center"/>
    </xf>
    <xf numFmtId="3" fontId="0" fillId="0" borderId="0" xfId="0" applyNumberFormat="1" applyAlignment="1">
      <alignment/>
    </xf>
    <xf numFmtId="0" fontId="6" fillId="0" borderId="11" xfId="49" applyFont="1" applyFill="1" applyBorder="1" applyAlignment="1">
      <alignment horizontal="center" vertical="center" wrapText="1"/>
      <protection/>
    </xf>
    <xf numFmtId="3" fontId="6" fillId="0" borderId="11" xfId="49" applyNumberFormat="1" applyFont="1" applyFill="1" applyBorder="1" applyAlignment="1">
      <alignment horizontal="center" vertical="center" wrapText="1"/>
      <protection/>
    </xf>
    <xf numFmtId="0" fontId="10" fillId="0" borderId="11" xfId="49" applyFont="1" applyFill="1" applyBorder="1" applyAlignment="1">
      <alignment horizontal="left" vertical="center" wrapText="1"/>
      <protection/>
    </xf>
    <xf numFmtId="3" fontId="10" fillId="0" borderId="11" xfId="49" applyNumberFormat="1" applyFont="1" applyFill="1" applyBorder="1" applyAlignment="1">
      <alignment horizontal="center" vertical="center" wrapText="1"/>
      <protection/>
    </xf>
    <xf numFmtId="0" fontId="10" fillId="0" borderId="11" xfId="49" applyFont="1" applyFill="1" applyBorder="1" applyAlignment="1">
      <alignment horizontal="left" vertical="center" wrapText="1"/>
      <protection/>
    </xf>
    <xf numFmtId="0" fontId="23" fillId="0" borderId="11" xfId="0" applyFont="1" applyFill="1" applyBorder="1" applyAlignment="1">
      <alignment wrapText="1"/>
    </xf>
    <xf numFmtId="0" fontId="23" fillId="0" borderId="11" xfId="0" applyFont="1" applyFill="1" applyBorder="1" applyAlignment="1">
      <alignment/>
    </xf>
    <xf numFmtId="3" fontId="4" fillId="0" borderId="11" xfId="49" applyNumberFormat="1" applyFont="1" applyFill="1" applyBorder="1" applyAlignment="1">
      <alignment horizontal="center" vertical="center" wrapText="1"/>
      <protection/>
    </xf>
    <xf numFmtId="0" fontId="10" fillId="0" borderId="11" xfId="49" applyFont="1" applyFill="1" applyBorder="1" applyAlignment="1">
      <alignment horizontal="center" vertical="center"/>
      <protection/>
    </xf>
    <xf numFmtId="1" fontId="10" fillId="0" borderId="11" xfId="49" applyNumberFormat="1" applyFont="1" applyFill="1" applyBorder="1" applyAlignment="1">
      <alignment horizontal="center" vertical="center"/>
      <protection/>
    </xf>
    <xf numFmtId="39" fontId="10" fillId="0" borderId="11" xfId="49" applyNumberFormat="1" applyFont="1" applyFill="1" applyBorder="1" applyAlignment="1">
      <alignment horizontal="center" vertical="center" wrapText="1"/>
      <protection/>
    </xf>
    <xf numFmtId="0" fontId="14" fillId="0" borderId="11" xfId="0" applyFont="1" applyBorder="1" applyAlignment="1">
      <alignment/>
    </xf>
    <xf numFmtId="0" fontId="14" fillId="0" borderId="11" xfId="0" applyFont="1" applyFill="1" applyBorder="1" applyAlignment="1">
      <alignment/>
    </xf>
    <xf numFmtId="0" fontId="10" fillId="0" borderId="11" xfId="0" applyFont="1" applyFill="1" applyBorder="1" applyAlignment="1">
      <alignment horizontal="center" vertical="center"/>
    </xf>
    <xf numFmtId="14" fontId="10" fillId="0" borderId="11" xfId="49" applyNumberFormat="1" applyFont="1" applyFill="1" applyBorder="1" applyAlignment="1">
      <alignment horizontal="center" vertical="center"/>
      <protection/>
    </xf>
    <xf numFmtId="1" fontId="10" fillId="0" borderId="11" xfId="49" applyNumberFormat="1" applyFont="1" applyFill="1" applyBorder="1" applyAlignment="1">
      <alignment horizontal="center" vertical="center"/>
      <protection/>
    </xf>
    <xf numFmtId="0" fontId="10" fillId="0" borderId="11" xfId="0" applyFont="1" applyFill="1" applyBorder="1" applyAlignment="1">
      <alignment horizontal="left" vertical="center"/>
    </xf>
    <xf numFmtId="3" fontId="10" fillId="0" borderId="11" xfId="49" applyNumberFormat="1" applyFont="1" applyFill="1" applyBorder="1" applyAlignment="1">
      <alignment horizontal="center" vertical="center" wrapText="1"/>
      <protection/>
    </xf>
    <xf numFmtId="0" fontId="23" fillId="0" borderId="11" xfId="0" applyFont="1" applyBorder="1" applyAlignment="1">
      <alignment/>
    </xf>
    <xf numFmtId="0" fontId="23" fillId="0" borderId="13" xfId="0" applyFont="1" applyFill="1" applyBorder="1" applyAlignment="1">
      <alignment/>
    </xf>
    <xf numFmtId="0" fontId="10" fillId="0" borderId="11" xfId="0" applyFont="1" applyFill="1" applyBorder="1" applyAlignment="1">
      <alignment horizontal="center" vertical="center"/>
    </xf>
    <xf numFmtId="0" fontId="10" fillId="0" borderId="11" xfId="0" applyFont="1" applyBorder="1" applyAlignment="1">
      <alignment horizontal="left" vertical="center" wrapText="1"/>
    </xf>
    <xf numFmtId="0" fontId="10" fillId="0" borderId="11" xfId="49" applyFont="1" applyFill="1" applyBorder="1">
      <alignment/>
      <protection/>
    </xf>
    <xf numFmtId="3" fontId="10" fillId="0" borderId="11" xfId="49" applyNumberFormat="1" applyFont="1" applyFill="1" applyBorder="1" applyAlignment="1">
      <alignment horizontal="left" vertical="center" wrapText="1"/>
      <protection/>
    </xf>
    <xf numFmtId="0" fontId="0" fillId="0" borderId="11" xfId="0" applyFill="1" applyBorder="1" applyAlignment="1">
      <alignment/>
    </xf>
    <xf numFmtId="3" fontId="4" fillId="0" borderId="11" xfId="49" applyNumberFormat="1" applyFont="1" applyFill="1" applyBorder="1" applyAlignment="1">
      <alignment horizontal="center" vertical="center" wrapText="1"/>
      <protection/>
    </xf>
    <xf numFmtId="4" fontId="0" fillId="0" borderId="11" xfId="0" applyNumberFormat="1" applyFill="1" applyBorder="1" applyAlignment="1">
      <alignment/>
    </xf>
    <xf numFmtId="3" fontId="0" fillId="0" borderId="11" xfId="0" applyNumberFormat="1" applyFill="1" applyBorder="1" applyAlignment="1">
      <alignment horizontal="center" vertical="center"/>
    </xf>
    <xf numFmtId="0" fontId="0" fillId="0" borderId="13" xfId="0" applyFill="1" applyBorder="1" applyAlignment="1">
      <alignment/>
    </xf>
    <xf numFmtId="0" fontId="66" fillId="0" borderId="0" xfId="0" applyFont="1" applyAlignment="1">
      <alignment/>
    </xf>
    <xf numFmtId="0" fontId="66" fillId="0" borderId="11" xfId="0" applyFont="1" applyFill="1" applyBorder="1" applyAlignment="1">
      <alignment/>
    </xf>
    <xf numFmtId="0" fontId="10" fillId="0" borderId="11" xfId="49" applyFont="1" applyFill="1" applyBorder="1" applyAlignment="1">
      <alignment horizontal="center" vertical="center"/>
      <protection/>
    </xf>
    <xf numFmtId="14" fontId="23" fillId="0" borderId="11" xfId="49" applyNumberFormat="1" applyFont="1" applyFill="1" applyBorder="1" applyAlignment="1">
      <alignment horizontal="center" vertical="center"/>
      <protection/>
    </xf>
    <xf numFmtId="0" fontId="10" fillId="0" borderId="11" xfId="49" applyFont="1" applyFill="1" applyBorder="1" applyAlignment="1">
      <alignment horizontal="left" vertical="center"/>
      <protection/>
    </xf>
    <xf numFmtId="4" fontId="10" fillId="0" borderId="11" xfId="49" applyNumberFormat="1" applyFont="1" applyFill="1" applyBorder="1" applyAlignment="1">
      <alignment horizontal="center" vertical="center" wrapText="1"/>
      <protection/>
    </xf>
    <xf numFmtId="0" fontId="14" fillId="0" borderId="0" xfId="0" applyFont="1" applyAlignment="1">
      <alignment/>
    </xf>
    <xf numFmtId="0" fontId="10" fillId="0" borderId="11" xfId="48" applyFont="1" applyFill="1" applyBorder="1" applyAlignment="1">
      <alignment horizontal="left" vertical="center" wrapText="1"/>
      <protection/>
    </xf>
    <xf numFmtId="3" fontId="10" fillId="0" borderId="11" xfId="45" applyNumberFormat="1" applyFont="1" applyFill="1" applyBorder="1" applyAlignment="1">
      <alignment horizontal="center" vertical="center"/>
      <protection/>
    </xf>
    <xf numFmtId="4" fontId="10" fillId="0" borderId="11" xfId="45" applyNumberFormat="1" applyFont="1" applyFill="1" applyBorder="1" applyAlignment="1">
      <alignment horizontal="center" vertical="center"/>
      <protection/>
    </xf>
    <xf numFmtId="0" fontId="10" fillId="0" borderId="11" xfId="49" applyFont="1" applyFill="1" applyBorder="1" applyAlignment="1">
      <alignment vertical="center"/>
      <protection/>
    </xf>
    <xf numFmtId="0" fontId="5" fillId="0" borderId="11" xfId="49" applyFont="1" applyFill="1" applyBorder="1" applyAlignment="1">
      <alignment vertical="center" wrapText="1"/>
      <protection/>
    </xf>
    <xf numFmtId="0" fontId="10" fillId="0" borderId="11" xfId="0" applyFont="1" applyFill="1" applyBorder="1" applyAlignment="1">
      <alignment vertical="center" wrapText="1"/>
    </xf>
    <xf numFmtId="0" fontId="10" fillId="0" borderId="11" xfId="0" applyFont="1" applyFill="1" applyBorder="1" applyAlignment="1">
      <alignment wrapText="1"/>
    </xf>
    <xf numFmtId="0" fontId="27" fillId="0" borderId="11" xfId="49" applyFont="1" applyFill="1" applyBorder="1">
      <alignment/>
      <protection/>
    </xf>
    <xf numFmtId="0" fontId="10" fillId="0" borderId="11" xfId="49" applyFont="1" applyFill="1" applyBorder="1" applyAlignment="1">
      <alignment horizontal="center" vertical="center" wrapText="1"/>
      <protection/>
    </xf>
    <xf numFmtId="3" fontId="10" fillId="0" borderId="11" xfId="49" applyNumberFormat="1" applyFont="1" applyFill="1" applyBorder="1" applyAlignment="1">
      <alignment horizontal="center" vertical="center"/>
      <protection/>
    </xf>
    <xf numFmtId="4" fontId="10" fillId="0" borderId="11" xfId="49" applyNumberFormat="1" applyFont="1" applyFill="1" applyBorder="1" applyAlignment="1">
      <alignment horizontal="center" vertical="center"/>
      <protection/>
    </xf>
    <xf numFmtId="0" fontId="27" fillId="0" borderId="11" xfId="49" applyFont="1" applyFill="1" applyBorder="1" applyAlignment="1">
      <alignment horizontal="center" vertical="center"/>
      <protection/>
    </xf>
    <xf numFmtId="3" fontId="1" fillId="0" borderId="11" xfId="0" applyNumberFormat="1" applyFont="1" applyFill="1" applyBorder="1" applyAlignment="1">
      <alignment/>
    </xf>
    <xf numFmtId="0" fontId="23" fillId="0" borderId="11" xfId="0" applyFont="1" applyFill="1" applyBorder="1" applyAlignment="1">
      <alignment vertical="center" wrapText="1"/>
    </xf>
    <xf numFmtId="0" fontId="1" fillId="0" borderId="11" xfId="0" applyFont="1" applyFill="1" applyBorder="1" applyAlignment="1">
      <alignment vertical="center" wrapText="1"/>
    </xf>
    <xf numFmtId="0" fontId="5" fillId="0" borderId="11" xfId="0" applyFont="1" applyFill="1" applyBorder="1" applyAlignment="1">
      <alignment vertical="center"/>
    </xf>
    <xf numFmtId="3" fontId="10" fillId="0" borderId="11" xfId="0" applyNumberFormat="1" applyFont="1" applyFill="1" applyBorder="1" applyAlignment="1">
      <alignment horizontal="center" vertical="center"/>
    </xf>
    <xf numFmtId="0" fontId="24" fillId="0" borderId="11" xfId="0" applyFont="1" applyFill="1" applyBorder="1" applyAlignment="1">
      <alignment horizontal="left" vertical="center" wrapText="1"/>
    </xf>
    <xf numFmtId="0" fontId="10" fillId="0" borderId="12" xfId="0" applyFont="1" applyFill="1" applyBorder="1" applyAlignment="1">
      <alignment wrapText="1"/>
    </xf>
    <xf numFmtId="0" fontId="27" fillId="0" borderId="12" xfId="49" applyFont="1" applyFill="1" applyBorder="1">
      <alignment/>
      <protection/>
    </xf>
    <xf numFmtId="0" fontId="5" fillId="0" borderId="12" xfId="49" applyFont="1" applyFill="1" applyBorder="1" applyAlignment="1">
      <alignment vertical="center" wrapText="1"/>
      <protection/>
    </xf>
    <xf numFmtId="0" fontId="10" fillId="0" borderId="0" xfId="0" applyFont="1" applyFill="1" applyBorder="1" applyAlignment="1">
      <alignment vertical="center" wrapText="1"/>
    </xf>
    <xf numFmtId="3" fontId="23" fillId="0" borderId="12" xfId="0" applyNumberFormat="1" applyFont="1" applyFill="1" applyBorder="1" applyAlignment="1">
      <alignment horizontal="center" vertical="center"/>
    </xf>
    <xf numFmtId="0" fontId="23" fillId="0" borderId="0" xfId="0" applyFont="1" applyFill="1" applyAlignment="1">
      <alignment wrapText="1"/>
    </xf>
    <xf numFmtId="3" fontId="23" fillId="0" borderId="11" xfId="0" applyNumberFormat="1" applyFont="1" applyFill="1" applyBorder="1" applyAlignment="1">
      <alignment horizontal="center" vertical="center"/>
    </xf>
    <xf numFmtId="0" fontId="23" fillId="0" borderId="12" xfId="0" applyFont="1" applyFill="1" applyBorder="1" applyAlignment="1">
      <alignment vertical="center" wrapText="1"/>
    </xf>
    <xf numFmtId="0" fontId="23" fillId="33" borderId="11" xfId="0" applyFont="1" applyFill="1" applyBorder="1" applyAlignment="1">
      <alignment/>
    </xf>
    <xf numFmtId="0" fontId="23" fillId="33" borderId="11" xfId="0" applyFont="1" applyFill="1" applyBorder="1" applyAlignment="1">
      <alignment wrapText="1"/>
    </xf>
    <xf numFmtId="0" fontId="23" fillId="33" borderId="11" xfId="0" applyFont="1" applyFill="1" applyBorder="1" applyAlignment="1">
      <alignment horizontal="left" vertical="center" wrapText="1"/>
    </xf>
    <xf numFmtId="3" fontId="67" fillId="0" borderId="11" xfId="0" applyNumberFormat="1" applyFont="1" applyFill="1" applyBorder="1" applyAlignment="1">
      <alignment horizontal="center" vertical="center"/>
    </xf>
    <xf numFmtId="0" fontId="23" fillId="0" borderId="11" xfId="0" applyFont="1" applyFill="1" applyBorder="1" applyAlignment="1">
      <alignment horizontal="center" vertical="center"/>
    </xf>
    <xf numFmtId="0" fontId="67" fillId="0" borderId="11" xfId="0" applyFont="1" applyFill="1" applyBorder="1" applyAlignment="1">
      <alignment wrapText="1"/>
    </xf>
    <xf numFmtId="0" fontId="23" fillId="0" borderId="11" xfId="0" applyFont="1" applyFill="1" applyBorder="1" applyAlignment="1">
      <alignment wrapText="1"/>
    </xf>
    <xf numFmtId="0" fontId="23" fillId="0" borderId="0" xfId="0" applyFont="1" applyFill="1" applyAlignment="1">
      <alignment/>
    </xf>
    <xf numFmtId="3" fontId="23" fillId="0" borderId="0" xfId="0" applyNumberFormat="1" applyFont="1" applyFill="1" applyAlignment="1">
      <alignment/>
    </xf>
    <xf numFmtId="0" fontId="67" fillId="0" borderId="11" xfId="0" applyFont="1" applyFill="1" applyBorder="1" applyAlignment="1">
      <alignment vertical="center"/>
    </xf>
    <xf numFmtId="0" fontId="10" fillId="0" borderId="11" xfId="49" applyFont="1" applyFill="1" applyBorder="1" applyAlignment="1">
      <alignment vertical="center" wrapText="1"/>
      <protection/>
    </xf>
    <xf numFmtId="0" fontId="23" fillId="0" borderId="11" xfId="0" applyFont="1" applyFill="1" applyBorder="1" applyAlignment="1">
      <alignment vertical="center"/>
    </xf>
    <xf numFmtId="0" fontId="10" fillId="0" borderId="0" xfId="0" applyFont="1" applyFill="1" applyAlignment="1">
      <alignment/>
    </xf>
    <xf numFmtId="14" fontId="24" fillId="35" borderId="11" xfId="49" applyNumberFormat="1" applyFont="1" applyFill="1" applyBorder="1" applyAlignment="1">
      <alignment horizontal="center" vertical="center"/>
      <protection/>
    </xf>
    <xf numFmtId="0" fontId="24" fillId="35" borderId="11" xfId="0" applyFont="1" applyFill="1" applyBorder="1" applyAlignment="1">
      <alignment vertical="center" wrapText="1"/>
    </xf>
    <xf numFmtId="0" fontId="24" fillId="35" borderId="11" xfId="49" applyFont="1" applyFill="1" applyBorder="1" applyAlignment="1">
      <alignment vertical="center" wrapText="1"/>
      <protection/>
    </xf>
    <xf numFmtId="3" fontId="24" fillId="35" borderId="11" xfId="0" applyNumberFormat="1" applyFont="1" applyFill="1" applyBorder="1" applyAlignment="1">
      <alignment horizontal="center" vertical="center"/>
    </xf>
    <xf numFmtId="0" fontId="24" fillId="35" borderId="11" xfId="0" applyFont="1" applyFill="1" applyBorder="1" applyAlignment="1">
      <alignment/>
    </xf>
    <xf numFmtId="3" fontId="24" fillId="35" borderId="11" xfId="0" applyNumberFormat="1" applyFont="1" applyFill="1" applyBorder="1" applyAlignment="1">
      <alignment/>
    </xf>
    <xf numFmtId="0" fontId="24" fillId="35" borderId="11" xfId="0" applyFont="1" applyFill="1" applyBorder="1" applyAlignment="1">
      <alignment vertical="center"/>
    </xf>
    <xf numFmtId="0" fontId="24" fillId="35" borderId="11" xfId="0" applyFont="1" applyFill="1" applyBorder="1" applyAlignment="1">
      <alignment wrapText="1"/>
    </xf>
    <xf numFmtId="14" fontId="24" fillId="35" borderId="11" xfId="49" applyNumberFormat="1" applyFont="1" applyFill="1" applyBorder="1" applyAlignment="1">
      <alignment horizontal="center" vertical="center"/>
      <protection/>
    </xf>
    <xf numFmtId="0" fontId="28" fillId="35" borderId="11" xfId="0" applyFont="1" applyFill="1" applyBorder="1" applyAlignment="1">
      <alignment wrapText="1"/>
    </xf>
    <xf numFmtId="0" fontId="24" fillId="35" borderId="11" xfId="0" applyFont="1" applyFill="1" applyBorder="1" applyAlignment="1">
      <alignment wrapText="1"/>
    </xf>
    <xf numFmtId="3" fontId="28" fillId="35" borderId="11" xfId="0" applyNumberFormat="1" applyFont="1" applyFill="1" applyBorder="1" applyAlignment="1">
      <alignment/>
    </xf>
    <xf numFmtId="0" fontId="28" fillId="35" borderId="11" xfId="0" applyFont="1" applyFill="1" applyBorder="1" applyAlignment="1">
      <alignment/>
    </xf>
    <xf numFmtId="0" fontId="28" fillId="35" borderId="11" xfId="0" applyFont="1" applyFill="1" applyBorder="1" applyAlignment="1">
      <alignment horizontal="center" vertical="center"/>
    </xf>
    <xf numFmtId="0" fontId="23" fillId="35" borderId="11" xfId="0" applyFont="1" applyFill="1" applyBorder="1" applyAlignment="1">
      <alignment wrapText="1"/>
    </xf>
    <xf numFmtId="0" fontId="16" fillId="35" borderId="11" xfId="0" applyFont="1" applyFill="1" applyBorder="1" applyAlignment="1">
      <alignment/>
    </xf>
    <xf numFmtId="0" fontId="24" fillId="35" borderId="11" xfId="0" applyFont="1" applyFill="1" applyBorder="1" applyAlignment="1">
      <alignment horizontal="center" vertical="center"/>
    </xf>
    <xf numFmtId="0" fontId="24" fillId="35" borderId="11" xfId="0" applyFont="1" applyFill="1" applyBorder="1" applyAlignment="1">
      <alignment vertical="center" wrapText="1"/>
    </xf>
    <xf numFmtId="0" fontId="24" fillId="35" borderId="11" xfId="49" applyFont="1" applyFill="1" applyBorder="1" applyAlignment="1">
      <alignment vertical="center" wrapText="1"/>
      <protection/>
    </xf>
    <xf numFmtId="3" fontId="24" fillId="35" borderId="11" xfId="0" applyNumberFormat="1" applyFont="1" applyFill="1" applyBorder="1" applyAlignment="1">
      <alignment horizontal="center" vertical="center"/>
    </xf>
    <xf numFmtId="0" fontId="24" fillId="35" borderId="11" xfId="0" applyFont="1" applyFill="1" applyBorder="1" applyAlignment="1">
      <alignment/>
    </xf>
    <xf numFmtId="0" fontId="24" fillId="35" borderId="11" xfId="0" applyFont="1" applyFill="1" applyBorder="1" applyAlignment="1">
      <alignment horizontal="center" vertical="center"/>
    </xf>
    <xf numFmtId="14" fontId="23" fillId="35" borderId="11" xfId="49" applyNumberFormat="1" applyFont="1" applyFill="1" applyBorder="1" applyAlignment="1">
      <alignment horizontal="center" vertical="center"/>
      <protection/>
    </xf>
    <xf numFmtId="0" fontId="23" fillId="35" borderId="11" xfId="0" applyFont="1" applyFill="1" applyBorder="1" applyAlignment="1">
      <alignment vertical="center" wrapText="1"/>
    </xf>
    <xf numFmtId="3" fontId="23" fillId="35" borderId="11" xfId="0" applyNumberFormat="1" applyFont="1" applyFill="1" applyBorder="1" applyAlignment="1">
      <alignment horizontal="center" vertical="center"/>
    </xf>
    <xf numFmtId="0" fontId="23" fillId="35" borderId="11" xfId="0" applyFont="1" applyFill="1" applyBorder="1" applyAlignment="1">
      <alignment/>
    </xf>
    <xf numFmtId="3" fontId="23" fillId="35" borderId="11" xfId="0" applyNumberFormat="1" applyFont="1" applyFill="1" applyBorder="1" applyAlignment="1">
      <alignment/>
    </xf>
    <xf numFmtId="0" fontId="24" fillId="35" borderId="0" xfId="0" applyFont="1" applyFill="1" applyBorder="1" applyAlignment="1">
      <alignment wrapText="1"/>
    </xf>
    <xf numFmtId="0" fontId="3" fillId="0" borderId="17" xfId="45" applyFont="1" applyFill="1" applyBorder="1" applyAlignment="1">
      <alignment horizontal="left" vertical="center"/>
      <protection/>
    </xf>
    <xf numFmtId="0" fontId="3" fillId="0" borderId="14" xfId="45" applyFont="1" applyFill="1" applyBorder="1" applyAlignment="1">
      <alignment horizontal="left" vertical="center"/>
      <protection/>
    </xf>
    <xf numFmtId="0" fontId="3" fillId="0" borderId="15" xfId="45" applyFont="1" applyFill="1" applyBorder="1" applyAlignment="1">
      <alignment horizontal="left" vertical="center"/>
      <protection/>
    </xf>
    <xf numFmtId="188" fontId="10" fillId="35" borderId="11" xfId="0" applyNumberFormat="1" applyFont="1" applyFill="1" applyBorder="1" applyAlignment="1">
      <alignment/>
    </xf>
    <xf numFmtId="182" fontId="10" fillId="35" borderId="11" xfId="0" applyNumberFormat="1" applyFont="1" applyFill="1" applyBorder="1" applyAlignment="1">
      <alignment horizontal="center" vertical="center"/>
    </xf>
    <xf numFmtId="0" fontId="5" fillId="36" borderId="11" xfId="0" applyFont="1" applyFill="1" applyBorder="1" applyAlignment="1">
      <alignment horizontal="center" vertical="center"/>
    </xf>
    <xf numFmtId="14" fontId="5" fillId="36" borderId="11" xfId="0" applyNumberFormat="1" applyFont="1" applyFill="1" applyBorder="1" applyAlignment="1">
      <alignment vertical="center"/>
    </xf>
    <xf numFmtId="0" fontId="5" fillId="36" borderId="11" xfId="0" applyFont="1" applyFill="1" applyBorder="1" applyAlignment="1">
      <alignment horizontal="center" vertical="center" wrapText="1"/>
    </xf>
    <xf numFmtId="0" fontId="5" fillId="36" borderId="11" xfId="0" applyFont="1" applyFill="1" applyBorder="1" applyAlignment="1">
      <alignment horizontal="justify" vertical="center" wrapText="1"/>
    </xf>
    <xf numFmtId="3" fontId="5" fillId="36" borderId="11" xfId="0" applyNumberFormat="1" applyFont="1" applyFill="1" applyBorder="1" applyAlignment="1">
      <alignment horizontal="center" vertical="center" wrapText="1"/>
    </xf>
    <xf numFmtId="3" fontId="5" fillId="36" borderId="11" xfId="0" applyNumberFormat="1" applyFont="1" applyFill="1" applyBorder="1" applyAlignment="1">
      <alignment horizontal="right" vertical="center" wrapText="1"/>
    </xf>
    <xf numFmtId="3" fontId="10" fillId="36" borderId="11" xfId="0" applyNumberFormat="1" applyFont="1" applyFill="1" applyBorder="1" applyAlignment="1">
      <alignment horizontal="right" vertical="center" wrapText="1"/>
    </xf>
    <xf numFmtId="0" fontId="5" fillId="36" borderId="11" xfId="0" applyFont="1" applyFill="1" applyBorder="1" applyAlignment="1">
      <alignment horizontal="left" vertical="center" wrapText="1"/>
    </xf>
    <xf numFmtId="0" fontId="9" fillId="36" borderId="0" xfId="0" applyFont="1" applyFill="1" applyAlignment="1">
      <alignment/>
    </xf>
    <xf numFmtId="3" fontId="1" fillId="36" borderId="0" xfId="0" applyNumberFormat="1" applyFont="1" applyFill="1" applyAlignment="1">
      <alignment/>
    </xf>
    <xf numFmtId="0" fontId="0" fillId="36" borderId="0" xfId="0" applyFill="1" applyAlignment="1">
      <alignment/>
    </xf>
    <xf numFmtId="0" fontId="5" fillId="36" borderId="11" xfId="0" applyFont="1" applyFill="1" applyBorder="1" applyAlignment="1">
      <alignment vertical="center" wrapText="1"/>
    </xf>
    <xf numFmtId="0" fontId="68" fillId="35" borderId="11" xfId="0" applyFont="1" applyFill="1" applyBorder="1" applyAlignment="1">
      <alignment horizontal="center" vertical="center"/>
    </xf>
    <xf numFmtId="14" fontId="68" fillId="35" borderId="11" xfId="0" applyNumberFormat="1" applyFont="1" applyFill="1" applyBorder="1" applyAlignment="1">
      <alignment vertical="center"/>
    </xf>
    <xf numFmtId="0" fontId="68" fillId="35" borderId="11" xfId="0" applyFont="1" applyFill="1" applyBorder="1" applyAlignment="1">
      <alignment horizontal="center" vertical="center" wrapText="1"/>
    </xf>
    <xf numFmtId="0" fontId="68" fillId="35" borderId="11" xfId="0" applyFont="1" applyFill="1" applyBorder="1" applyAlignment="1">
      <alignment vertical="center" wrapText="1"/>
    </xf>
    <xf numFmtId="0" fontId="68" fillId="35" borderId="11" xfId="0" applyFont="1" applyFill="1" applyBorder="1" applyAlignment="1">
      <alignment horizontal="justify" vertical="center" wrapText="1"/>
    </xf>
    <xf numFmtId="3" fontId="68" fillId="35" borderId="11" xfId="0" applyNumberFormat="1" applyFont="1" applyFill="1" applyBorder="1" applyAlignment="1">
      <alignment horizontal="center" vertical="center" wrapText="1"/>
    </xf>
    <xf numFmtId="3" fontId="68" fillId="35" borderId="11" xfId="0" applyNumberFormat="1" applyFont="1" applyFill="1" applyBorder="1" applyAlignment="1">
      <alignment horizontal="right" vertical="center" wrapText="1"/>
    </xf>
    <xf numFmtId="3" fontId="67" fillId="35" borderId="11" xfId="0" applyNumberFormat="1" applyFont="1" applyFill="1" applyBorder="1" applyAlignment="1">
      <alignment horizontal="right" vertical="center" wrapText="1"/>
    </xf>
    <xf numFmtId="0" fontId="68" fillId="35" borderId="11" xfId="0" applyFont="1" applyFill="1" applyBorder="1" applyAlignment="1">
      <alignment horizontal="left" vertical="center" wrapText="1"/>
    </xf>
    <xf numFmtId="0" fontId="63" fillId="35" borderId="0" xfId="0" applyFont="1" applyFill="1" applyAlignment="1">
      <alignment/>
    </xf>
    <xf numFmtId="3" fontId="63" fillId="35" borderId="0" xfId="0" applyNumberFormat="1" applyFont="1" applyFill="1" applyAlignment="1">
      <alignment/>
    </xf>
    <xf numFmtId="0" fontId="69" fillId="35" borderId="0" xfId="0" applyFont="1" applyFill="1" applyAlignment="1">
      <alignment/>
    </xf>
    <xf numFmtId="0" fontId="19" fillId="36" borderId="0" xfId="0" applyFont="1" applyFill="1" applyAlignment="1">
      <alignment/>
    </xf>
    <xf numFmtId="0" fontId="70" fillId="35" borderId="0" xfId="0" applyFont="1" applyFill="1" applyAlignment="1">
      <alignment/>
    </xf>
    <xf numFmtId="0" fontId="63" fillId="35" borderId="11" xfId="0" applyFont="1" applyFill="1" applyBorder="1" applyAlignment="1">
      <alignment/>
    </xf>
    <xf numFmtId="0" fontId="67" fillId="35" borderId="11" xfId="0" applyFont="1" applyFill="1" applyBorder="1" applyAlignment="1">
      <alignment/>
    </xf>
    <xf numFmtId="182" fontId="69" fillId="35" borderId="0" xfId="0" applyNumberFormat="1" applyFont="1" applyFill="1" applyAlignment="1">
      <alignment/>
    </xf>
    <xf numFmtId="0" fontId="10" fillId="36" borderId="11" xfId="0" applyFont="1" applyFill="1" applyBorder="1" applyAlignment="1">
      <alignment wrapText="1"/>
    </xf>
    <xf numFmtId="3" fontId="10" fillId="36" borderId="11" xfId="0" applyNumberFormat="1" applyFont="1" applyFill="1" applyBorder="1" applyAlignment="1">
      <alignment horizontal="center"/>
    </xf>
    <xf numFmtId="0" fontId="9" fillId="36" borderId="11" xfId="0" applyFont="1" applyFill="1" applyBorder="1" applyAlignment="1">
      <alignment/>
    </xf>
    <xf numFmtId="0" fontId="10" fillId="36" borderId="11" xfId="0" applyFont="1" applyFill="1" applyBorder="1" applyAlignment="1">
      <alignment/>
    </xf>
    <xf numFmtId="3" fontId="9" fillId="36" borderId="0" xfId="0" applyNumberFormat="1" applyFont="1" applyFill="1" applyAlignment="1">
      <alignment/>
    </xf>
    <xf numFmtId="3" fontId="0" fillId="36" borderId="0" xfId="0" applyNumberFormat="1" applyFill="1" applyAlignment="1">
      <alignment/>
    </xf>
    <xf numFmtId="3" fontId="10" fillId="36" borderId="11" xfId="0" applyNumberFormat="1" applyFont="1" applyFill="1" applyBorder="1" applyAlignment="1">
      <alignment/>
    </xf>
    <xf numFmtId="14" fontId="5" fillId="36" borderId="11" xfId="49" applyNumberFormat="1" applyFont="1" applyFill="1" applyBorder="1" applyAlignment="1">
      <alignment vertical="center"/>
      <protection/>
    </xf>
    <xf numFmtId="0" fontId="9" fillId="36" borderId="11" xfId="49" applyFont="1" applyFill="1" applyBorder="1" applyAlignment="1">
      <alignment horizontal="center" vertical="center"/>
      <protection/>
    </xf>
    <xf numFmtId="0" fontId="5" fillId="36" borderId="11" xfId="49" applyFont="1" applyFill="1" applyBorder="1" applyAlignment="1">
      <alignment vertical="center" wrapText="1"/>
      <protection/>
    </xf>
    <xf numFmtId="0" fontId="10" fillId="36" borderId="11" xfId="49" applyFont="1" applyFill="1" applyBorder="1" applyAlignment="1">
      <alignment horizontal="left" vertical="center" wrapText="1"/>
      <protection/>
    </xf>
    <xf numFmtId="3" fontId="10" fillId="36" borderId="11" xfId="49" applyNumberFormat="1" applyFont="1" applyFill="1" applyBorder="1" applyAlignment="1">
      <alignment horizontal="center" vertical="center"/>
      <protection/>
    </xf>
    <xf numFmtId="0" fontId="9" fillId="36" borderId="11" xfId="49" applyFont="1" applyFill="1" applyBorder="1">
      <alignment/>
      <protection/>
    </xf>
    <xf numFmtId="0" fontId="5" fillId="36" borderId="11" xfId="49" applyFont="1" applyFill="1" applyBorder="1" applyAlignment="1">
      <alignment horizontal="left" vertical="center" wrapText="1"/>
      <protection/>
    </xf>
    <xf numFmtId="0" fontId="10" fillId="36" borderId="11" xfId="0" applyFont="1" applyFill="1" applyBorder="1" applyAlignment="1">
      <alignment vertical="center" wrapText="1"/>
    </xf>
    <xf numFmtId="14" fontId="10" fillId="36" borderId="11" xfId="49" applyNumberFormat="1" applyFont="1" applyFill="1" applyBorder="1" applyAlignment="1">
      <alignment vertical="center"/>
      <protection/>
    </xf>
    <xf numFmtId="0" fontId="10" fillId="36" borderId="11" xfId="49" applyFont="1" applyFill="1" applyBorder="1" applyAlignment="1">
      <alignment horizontal="center" vertical="center" wrapText="1"/>
      <protection/>
    </xf>
    <xf numFmtId="0" fontId="10" fillId="36" borderId="11" xfId="49" applyFont="1" applyFill="1" applyBorder="1" applyAlignment="1">
      <alignment vertical="center" wrapText="1"/>
      <protection/>
    </xf>
    <xf numFmtId="0" fontId="10" fillId="36" borderId="11" xfId="49" applyFont="1" applyFill="1" applyBorder="1">
      <alignment/>
      <protection/>
    </xf>
    <xf numFmtId="0" fontId="1" fillId="36" borderId="0" xfId="0" applyFont="1" applyFill="1" applyAlignment="1">
      <alignment/>
    </xf>
    <xf numFmtId="3" fontId="10" fillId="36" borderId="11" xfId="0" applyNumberFormat="1" applyFont="1" applyFill="1" applyBorder="1" applyAlignment="1">
      <alignment horizontal="center" vertical="center"/>
    </xf>
    <xf numFmtId="14" fontId="67" fillId="35" borderId="11" xfId="0" applyNumberFormat="1" applyFont="1" applyFill="1" applyBorder="1" applyAlignment="1">
      <alignment horizontal="right" vertical="center"/>
    </xf>
    <xf numFmtId="0" fontId="67" fillId="35" borderId="12" xfId="49" applyFont="1" applyFill="1" applyBorder="1" applyAlignment="1">
      <alignment horizontal="center" vertical="center" wrapText="1"/>
      <protection/>
    </xf>
    <xf numFmtId="0" fontId="67" fillId="35" borderId="11" xfId="0" applyFont="1" applyFill="1" applyBorder="1" applyAlignment="1">
      <alignment wrapText="1"/>
    </xf>
    <xf numFmtId="0" fontId="67" fillId="35" borderId="11" xfId="0" applyFont="1" applyFill="1" applyBorder="1" applyAlignment="1">
      <alignment vertical="center" wrapText="1"/>
    </xf>
    <xf numFmtId="3" fontId="67" fillId="35" borderId="11" xfId="0" applyNumberFormat="1" applyFont="1" applyFill="1" applyBorder="1" applyAlignment="1">
      <alignment horizontal="center" vertical="center" wrapText="1"/>
    </xf>
    <xf numFmtId="0" fontId="67" fillId="35" borderId="0" xfId="0" applyFont="1" applyFill="1" applyAlignment="1">
      <alignment/>
    </xf>
    <xf numFmtId="14" fontId="10" fillId="36" borderId="11" xfId="0" applyNumberFormat="1" applyFont="1" applyFill="1" applyBorder="1" applyAlignment="1">
      <alignment horizontal="right" vertical="center"/>
    </xf>
    <xf numFmtId="0" fontId="10" fillId="36" borderId="12" xfId="49" applyFont="1" applyFill="1" applyBorder="1" applyAlignment="1">
      <alignment horizontal="center" vertical="center" wrapText="1"/>
      <protection/>
    </xf>
    <xf numFmtId="3" fontId="10" fillId="36" borderId="11" xfId="0" applyNumberFormat="1" applyFont="1" applyFill="1" applyBorder="1" applyAlignment="1">
      <alignment horizontal="center" vertical="center" wrapText="1"/>
    </xf>
    <xf numFmtId="0" fontId="10" fillId="36" borderId="0" xfId="0" applyFont="1" applyFill="1" applyAlignment="1">
      <alignment/>
    </xf>
    <xf numFmtId="0" fontId="23" fillId="36" borderId="0" xfId="0" applyFont="1" applyFill="1" applyAlignment="1">
      <alignment/>
    </xf>
    <xf numFmtId="0" fontId="10" fillId="36" borderId="11" xfId="49" applyFont="1" applyFill="1" applyBorder="1" applyAlignment="1">
      <alignment horizontal="center" vertical="center"/>
      <protection/>
    </xf>
    <xf numFmtId="3" fontId="9" fillId="36" borderId="11" xfId="0" applyNumberFormat="1" applyFont="1" applyFill="1" applyBorder="1" applyAlignment="1">
      <alignment/>
    </xf>
    <xf numFmtId="3" fontId="10" fillId="36" borderId="15" xfId="0" applyNumberFormat="1" applyFont="1" applyFill="1" applyBorder="1" applyAlignment="1">
      <alignment horizontal="center" vertical="center"/>
    </xf>
    <xf numFmtId="14" fontId="10" fillId="36" borderId="11" xfId="49" applyNumberFormat="1" applyFont="1" applyFill="1" applyBorder="1" applyAlignment="1">
      <alignment horizontal="center" vertical="center"/>
      <protection/>
    </xf>
    <xf numFmtId="0" fontId="10" fillId="36" borderId="0" xfId="0" applyFont="1" applyFill="1" applyBorder="1" applyAlignment="1">
      <alignment wrapText="1"/>
    </xf>
    <xf numFmtId="0" fontId="10" fillId="36" borderId="11" xfId="0" applyFont="1" applyFill="1" applyBorder="1" applyAlignment="1">
      <alignment vertical="center"/>
    </xf>
    <xf numFmtId="0" fontId="24" fillId="36" borderId="0" xfId="0" applyFont="1" applyFill="1" applyAlignment="1">
      <alignment/>
    </xf>
    <xf numFmtId="0" fontId="7" fillId="35" borderId="0" xfId="45" applyFont="1" applyFill="1" applyAlignment="1">
      <alignment horizontal="center" vertical="center"/>
      <protection/>
    </xf>
    <xf numFmtId="0" fontId="18" fillId="0" borderId="11" xfId="0" applyFont="1" applyBorder="1" applyAlignment="1">
      <alignment vertical="center" wrapText="1"/>
    </xf>
    <xf numFmtId="0" fontId="4" fillId="0" borderId="0" xfId="45" applyFont="1" applyAlignment="1">
      <alignment horizontal="center" vertical="center"/>
      <protection/>
    </xf>
    <xf numFmtId="0" fontId="3" fillId="0" borderId="17" xfId="45" applyFont="1" applyFill="1" applyBorder="1" applyAlignment="1">
      <alignment horizontal="left" vertical="center"/>
      <protection/>
    </xf>
    <xf numFmtId="0" fontId="3" fillId="0" borderId="14" xfId="45" applyFont="1" applyFill="1" applyBorder="1" applyAlignment="1">
      <alignment horizontal="left" vertical="center"/>
      <protection/>
    </xf>
    <xf numFmtId="0" fontId="3" fillId="0" borderId="15" xfId="45" applyFont="1" applyFill="1" applyBorder="1" applyAlignment="1">
      <alignment horizontal="left" vertical="center"/>
      <protection/>
    </xf>
    <xf numFmtId="0" fontId="6" fillId="0" borderId="17" xfId="45" applyFont="1" applyFill="1" applyBorder="1" applyAlignment="1">
      <alignment horizontal="center" vertical="center" wrapText="1"/>
      <protection/>
    </xf>
    <xf numFmtId="0" fontId="6" fillId="0" borderId="15" xfId="45" applyFont="1" applyFill="1" applyBorder="1" applyAlignment="1">
      <alignment horizontal="center" vertical="center" wrapText="1"/>
      <protection/>
    </xf>
    <xf numFmtId="0" fontId="6" fillId="0" borderId="12" xfId="45" applyFont="1" applyFill="1" applyBorder="1" applyAlignment="1">
      <alignment horizontal="center" vertical="center" wrapText="1"/>
      <protection/>
    </xf>
    <xf numFmtId="0" fontId="6" fillId="0" borderId="13" xfId="45" applyFont="1" applyFill="1" applyBorder="1" applyAlignment="1">
      <alignment horizontal="center" vertical="center" wrapText="1"/>
      <protection/>
    </xf>
    <xf numFmtId="0" fontId="11" fillId="0" borderId="17" xfId="45" applyFont="1" applyFill="1" applyBorder="1" applyAlignment="1">
      <alignment horizontal="center"/>
      <protection/>
    </xf>
    <xf numFmtId="0" fontId="11" fillId="0" borderId="14" xfId="45" applyFont="1" applyFill="1" applyBorder="1" applyAlignment="1">
      <alignment horizontal="center"/>
      <protection/>
    </xf>
    <xf numFmtId="0" fontId="11" fillId="0" borderId="15" xfId="45" applyFont="1" applyFill="1" applyBorder="1" applyAlignment="1">
      <alignment horizontal="center"/>
      <protection/>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11" fillId="0" borderId="17" xfId="45" applyFont="1" applyFill="1" applyBorder="1" applyAlignment="1">
      <alignment horizontal="left" vertical="center"/>
      <protection/>
    </xf>
    <xf numFmtId="0" fontId="11" fillId="0" borderId="14" xfId="45" applyFont="1" applyFill="1" applyBorder="1" applyAlignment="1">
      <alignment horizontal="left" vertical="center"/>
      <protection/>
    </xf>
    <xf numFmtId="0" fontId="11" fillId="0" borderId="15" xfId="45" applyFont="1" applyFill="1" applyBorder="1" applyAlignment="1">
      <alignment horizontal="left" vertical="center"/>
      <protection/>
    </xf>
    <xf numFmtId="3" fontId="5" fillId="33" borderId="17" xfId="45" applyNumberFormat="1" applyFont="1" applyFill="1" applyBorder="1" applyAlignment="1">
      <alignment horizontal="center" vertical="center"/>
      <protection/>
    </xf>
    <xf numFmtId="3" fontId="5" fillId="33" borderId="14" xfId="45" applyNumberFormat="1" applyFont="1" applyFill="1" applyBorder="1" applyAlignment="1">
      <alignment horizontal="center" vertical="center"/>
      <protection/>
    </xf>
    <xf numFmtId="0" fontId="9" fillId="35" borderId="0" xfId="0" applyFont="1" applyFill="1" applyAlignment="1">
      <alignment horizontal="center" wrapText="1"/>
    </xf>
    <xf numFmtId="0" fontId="9" fillId="35" borderId="0" xfId="0" applyFont="1" applyFill="1" applyAlignment="1">
      <alignment horizontal="center"/>
    </xf>
    <xf numFmtId="0" fontId="6" fillId="35" borderId="11" xfId="0" applyFont="1" applyFill="1" applyBorder="1" applyAlignment="1">
      <alignment horizontal="center" vertical="center" wrapText="1"/>
    </xf>
    <xf numFmtId="0" fontId="7" fillId="35" borderId="0" xfId="45" applyFont="1" applyFill="1" applyAlignment="1">
      <alignment horizontal="center" vertical="center"/>
      <protection/>
    </xf>
    <xf numFmtId="0" fontId="7" fillId="35" borderId="11" xfId="0" applyFont="1" applyFill="1" applyBorder="1" applyAlignment="1">
      <alignment horizontal="left" vertical="center"/>
    </xf>
    <xf numFmtId="0" fontId="4" fillId="35" borderId="11" xfId="0" applyFont="1" applyFill="1" applyBorder="1" applyAlignment="1">
      <alignment horizontal="center" vertical="center" wrapText="1"/>
    </xf>
    <xf numFmtId="14" fontId="6" fillId="35" borderId="11" xfId="0" applyNumberFormat="1" applyFont="1" applyFill="1" applyBorder="1" applyAlignment="1">
      <alignment horizontal="center" vertical="center" wrapText="1"/>
    </xf>
    <xf numFmtId="0" fontId="22" fillId="0" borderId="0" xfId="0" applyFont="1" applyAlignment="1">
      <alignment horizontal="center"/>
    </xf>
    <xf numFmtId="0" fontId="6" fillId="0" borderId="12" xfId="49" applyFont="1" applyFill="1" applyBorder="1" applyAlignment="1">
      <alignment horizontal="center" vertical="center" wrapText="1"/>
      <protection/>
    </xf>
    <xf numFmtId="0" fontId="6" fillId="0" borderId="13" xfId="49" applyFont="1" applyFill="1" applyBorder="1" applyAlignment="1">
      <alignment horizontal="center" vertical="center" wrapText="1"/>
      <protection/>
    </xf>
    <xf numFmtId="14" fontId="6" fillId="0" borderId="12" xfId="49" applyNumberFormat="1" applyFont="1" applyFill="1" applyBorder="1" applyAlignment="1">
      <alignment horizontal="center" vertical="center" wrapText="1"/>
      <protection/>
    </xf>
    <xf numFmtId="14" fontId="6" fillId="0" borderId="13" xfId="49" applyNumberFormat="1" applyFont="1" applyFill="1" applyBorder="1" applyAlignment="1">
      <alignment horizontal="center" vertical="center" wrapText="1"/>
      <protection/>
    </xf>
    <xf numFmtId="0" fontId="6" fillId="0" borderId="18" xfId="49" applyFont="1" applyFill="1" applyBorder="1" applyAlignment="1">
      <alignment horizontal="center" vertical="center" wrapText="1"/>
      <protection/>
    </xf>
    <xf numFmtId="0" fontId="6" fillId="0" borderId="19" xfId="49" applyFont="1" applyFill="1" applyBorder="1" applyAlignment="1">
      <alignment horizontal="center" vertical="center" wrapText="1"/>
      <protection/>
    </xf>
    <xf numFmtId="0" fontId="6" fillId="0" borderId="11" xfId="49" applyFont="1" applyFill="1" applyBorder="1" applyAlignment="1">
      <alignment horizontal="center" vertical="center" wrapText="1"/>
      <protection/>
    </xf>
    <xf numFmtId="0" fontId="6" fillId="0" borderId="11" xfId="49" applyFont="1" applyFill="1" applyBorder="1" applyAlignment="1">
      <alignment horizontal="center" vertical="center" wrapText="1"/>
      <protection/>
    </xf>
    <xf numFmtId="0" fontId="6" fillId="0" borderId="11" xfId="49" applyFont="1" applyFill="1" applyBorder="1" applyAlignment="1">
      <alignment horizontal="center" vertical="center"/>
      <protection/>
    </xf>
    <xf numFmtId="0" fontId="7" fillId="0" borderId="11" xfId="49" applyFont="1" applyFill="1" applyBorder="1" applyAlignment="1">
      <alignment horizontal="left" vertical="center"/>
      <protection/>
    </xf>
    <xf numFmtId="0" fontId="0" fillId="0" borderId="17" xfId="0" applyFill="1" applyBorder="1" applyAlignment="1">
      <alignment horizontal="center"/>
    </xf>
    <xf numFmtId="0" fontId="0" fillId="0" borderId="15" xfId="0" applyFill="1" applyBorder="1" applyAlignment="1">
      <alignment horizontal="center"/>
    </xf>
    <xf numFmtId="14" fontId="71" fillId="0" borderId="11" xfId="0" applyNumberFormat="1" applyFont="1" applyFill="1" applyBorder="1" applyAlignment="1">
      <alignment horizontal="right" vertical="center" wrapText="1"/>
    </xf>
    <xf numFmtId="0" fontId="5" fillId="0" borderId="17" xfId="45" applyFont="1" applyFill="1" applyBorder="1" applyAlignment="1">
      <alignment horizontal="center" vertical="center"/>
      <protection/>
    </xf>
    <xf numFmtId="0" fontId="11" fillId="0" borderId="17" xfId="45" applyFont="1" applyFill="1" applyBorder="1" applyAlignment="1">
      <alignment horizontal="left" vertical="center" wrapText="1"/>
      <protection/>
    </xf>
    <xf numFmtId="0" fontId="11" fillId="0" borderId="14" xfId="45" applyFont="1" applyFill="1" applyBorder="1" applyAlignment="1">
      <alignment horizontal="left" vertical="center" wrapText="1"/>
      <protection/>
    </xf>
    <xf numFmtId="0" fontId="11" fillId="0" borderId="15" xfId="45" applyFont="1" applyFill="1" applyBorder="1" applyAlignment="1">
      <alignment horizontal="left" vertical="center" wrapText="1"/>
      <protection/>
    </xf>
    <xf numFmtId="0" fontId="18" fillId="33" borderId="11" xfId="0" applyFont="1" applyFill="1" applyBorder="1" applyAlignment="1">
      <alignment horizontal="center" vertical="center" wrapText="1"/>
    </xf>
    <xf numFmtId="3" fontId="18" fillId="33" borderId="11" xfId="0" applyNumberFormat="1" applyFont="1" applyFill="1" applyBorder="1" applyAlignment="1">
      <alignment horizontal="center" vertical="center"/>
    </xf>
    <xf numFmtId="0" fontId="18" fillId="33" borderId="11" xfId="0" applyFont="1" applyFill="1" applyBorder="1" applyAlignment="1">
      <alignment horizontal="center" vertical="center"/>
    </xf>
    <xf numFmtId="3" fontId="18" fillId="0" borderId="11" xfId="0" applyNumberFormat="1" applyFont="1" applyFill="1" applyBorder="1" applyAlignment="1">
      <alignment horizontal="center" vertical="center"/>
    </xf>
    <xf numFmtId="0" fontId="18" fillId="0" borderId="11" xfId="0" applyFont="1" applyFill="1" applyBorder="1" applyAlignment="1">
      <alignment horizontal="center" vertical="center" wrapText="1"/>
    </xf>
    <xf numFmtId="0" fontId="5" fillId="0" borderId="11" xfId="49" applyFont="1" applyFill="1" applyBorder="1" applyAlignment="1">
      <alignment horizontal="center" vertical="center" wrapText="1"/>
      <protection/>
    </xf>
    <xf numFmtId="194" fontId="18" fillId="0" borderId="11" xfId="0" applyNumberFormat="1" applyFont="1" applyFill="1" applyBorder="1" applyAlignment="1">
      <alignment horizontal="center" vertical="center" wrapText="1"/>
    </xf>
    <xf numFmtId="0" fontId="18" fillId="0" borderId="11" xfId="0" applyFont="1" applyFill="1" applyBorder="1" applyAlignment="1">
      <alignment horizontal="center" vertical="center"/>
    </xf>
    <xf numFmtId="14" fontId="72" fillId="33" borderId="12" xfId="0" applyNumberFormat="1" applyFont="1" applyFill="1" applyBorder="1" applyAlignment="1">
      <alignment horizontal="center" vertical="center"/>
    </xf>
    <xf numFmtId="0" fontId="72" fillId="33" borderId="12" xfId="0" applyFont="1" applyFill="1" applyBorder="1" applyAlignment="1">
      <alignment horizontal="center" vertical="center"/>
    </xf>
    <xf numFmtId="0" fontId="18" fillId="0" borderId="12" xfId="0" applyFont="1" applyFill="1" applyBorder="1" applyAlignment="1">
      <alignment horizontal="center" vertical="center" wrapText="1"/>
    </xf>
    <xf numFmtId="0" fontId="21" fillId="33" borderId="11" xfId="0" applyFont="1" applyFill="1" applyBorder="1" applyAlignment="1">
      <alignment horizontal="center" vertical="center"/>
    </xf>
    <xf numFmtId="14" fontId="18" fillId="0" borderId="11" xfId="0" applyNumberFormat="1" applyFont="1" applyFill="1" applyBorder="1" applyAlignment="1">
      <alignment horizontal="center" vertical="center"/>
    </xf>
    <xf numFmtId="0" fontId="18" fillId="0" borderId="11"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21" fillId="0" borderId="11" xfId="0" applyFont="1" applyFill="1" applyBorder="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Comma 2" xfId="33"/>
    <cellStyle name="Comma 3" xfId="34"/>
    <cellStyle name="Đầu đề 1" xfId="35"/>
    <cellStyle name="Đầu đề 2" xfId="36"/>
    <cellStyle name="Đầu đề 3" xfId="37"/>
    <cellStyle name="Đầu đề 4" xfId="38"/>
    <cellStyle name="Comma" xfId="39"/>
    <cellStyle name="Comma [0]" xfId="40"/>
    <cellStyle name="Đầu ra" xfId="41"/>
    <cellStyle name="Đầu vào" xfId="42"/>
    <cellStyle name="Ghi chú" xfId="43"/>
    <cellStyle name="Kiểm tra Ô" xfId="44"/>
    <cellStyle name="Normal 2" xfId="45"/>
    <cellStyle name="Normal 2 2" xfId="46"/>
    <cellStyle name="Normal 2 4" xfId="47"/>
    <cellStyle name="Normal 3" xfId="48"/>
    <cellStyle name="Normal 4" xfId="49"/>
    <cellStyle name="Normal 5" xfId="50"/>
    <cellStyle name="Normal 5 2" xfId="51"/>
    <cellStyle name="Normal 6" xfId="52"/>
    <cellStyle name="Normal 7" xfId="53"/>
    <cellStyle name="Ô được Nối kết" xfId="54"/>
    <cellStyle name="Percent" xfId="55"/>
    <cellStyle name="Sắc màu1" xfId="56"/>
    <cellStyle name="Sắc màu2" xfId="57"/>
    <cellStyle name="Sắc màu3" xfId="58"/>
    <cellStyle name="Sắc màu4" xfId="59"/>
    <cellStyle name="Sắc màu5" xfId="60"/>
    <cellStyle name="Sắc màu6" xfId="61"/>
    <cellStyle name="Hyperlink" xfId="62"/>
    <cellStyle name="Followed Hyperlink" xfId="63"/>
    <cellStyle name="Currency" xfId="64"/>
    <cellStyle name="Currency [0]" xfId="65"/>
    <cellStyle name="Tiêu đề" xfId="66"/>
    <cellStyle name="Tính toán" xfId="67"/>
    <cellStyle name="Tổng" xfId="68"/>
    <cellStyle name="Tốt" xfId="69"/>
    <cellStyle name="Trung lập" xfId="70"/>
    <cellStyle name="Văn bản Cảnh báo" xfId="71"/>
    <cellStyle name="Văn bản Giải thích" xfId="72"/>
    <cellStyle name="Xấu"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X77"/>
  <sheetViews>
    <sheetView zoomScalePageLayoutView="0" workbookViewId="0" topLeftCell="A2">
      <selection activeCell="M30" sqref="A5:M30"/>
    </sheetView>
  </sheetViews>
  <sheetFormatPr defaultColWidth="9.140625" defaultRowHeight="15"/>
  <cols>
    <col min="1" max="1" width="5.140625" style="0" customWidth="1"/>
    <col min="2" max="2" width="9.421875" style="0" customWidth="1"/>
    <col min="3" max="3" width="18.8515625" style="0" customWidth="1"/>
    <col min="4" max="4" width="16.140625" style="50" customWidth="1"/>
    <col min="5" max="5" width="15.57421875" style="0" customWidth="1"/>
    <col min="6" max="6" width="20.00390625" style="0" customWidth="1"/>
    <col min="7" max="7" width="11.421875" style="19" customWidth="1"/>
    <col min="8" max="8" width="8.421875" style="19" hidden="1" customWidth="1"/>
    <col min="9" max="9" width="11.8515625" style="30" customWidth="1"/>
    <col min="10" max="10" width="9.421875" style="28" customWidth="1"/>
    <col min="11" max="11" width="12.57421875" style="19" customWidth="1"/>
    <col min="12" max="12" width="8.421875" style="22" customWidth="1"/>
    <col min="13" max="13" width="7.7109375" style="164" customWidth="1"/>
    <col min="14" max="14" width="9.140625" style="14" hidden="1" customWidth="1"/>
    <col min="15" max="15" width="4.57421875" style="14" hidden="1" customWidth="1"/>
    <col min="16" max="16" width="18.00390625" style="0" hidden="1" customWidth="1"/>
    <col min="17" max="17" width="5.00390625" style="0" hidden="1" customWidth="1"/>
    <col min="18" max="18" width="6.28125" style="0" hidden="1" customWidth="1"/>
    <col min="19" max="19" width="5.28125" style="0" hidden="1" customWidth="1"/>
    <col min="20" max="20" width="9.421875" style="0" hidden="1" customWidth="1"/>
    <col min="21" max="21" width="0" style="0" hidden="1" customWidth="1"/>
    <col min="22" max="22" width="15.421875" style="0" customWidth="1"/>
  </cols>
  <sheetData>
    <row r="2" spans="1:12" ht="17.25">
      <c r="A2" s="2" t="s">
        <v>371</v>
      </c>
      <c r="B2" s="2"/>
      <c r="C2" s="2"/>
      <c r="D2" s="95"/>
      <c r="E2" s="2"/>
      <c r="F2" s="2"/>
      <c r="G2" s="18"/>
      <c r="H2" s="18"/>
      <c r="I2" s="29"/>
      <c r="J2" s="26"/>
      <c r="K2" s="18"/>
      <c r="L2" s="24"/>
    </row>
    <row r="3" spans="1:12" ht="18" customHeight="1">
      <c r="A3" s="497" t="s">
        <v>659</v>
      </c>
      <c r="B3" s="497"/>
      <c r="C3" s="497"/>
      <c r="D3" s="497"/>
      <c r="E3" s="497"/>
      <c r="F3" s="497"/>
      <c r="G3" s="497"/>
      <c r="H3" s="497"/>
      <c r="I3" s="497"/>
      <c r="J3" s="497"/>
      <c r="K3" s="497"/>
      <c r="L3" s="497"/>
    </row>
    <row r="4" spans="1:11" ht="17.25">
      <c r="A4" s="1"/>
      <c r="B4" s="1"/>
      <c r="C4" s="1"/>
      <c r="D4" s="89"/>
      <c r="E4" s="1"/>
      <c r="F4" s="1"/>
      <c r="G4" s="20"/>
      <c r="H4" s="25"/>
      <c r="I4" s="27"/>
      <c r="J4" s="27"/>
      <c r="K4" s="18"/>
    </row>
    <row r="5" spans="1:18" ht="36.75" customHeight="1">
      <c r="A5" s="503" t="s">
        <v>372</v>
      </c>
      <c r="B5" s="503" t="s">
        <v>396</v>
      </c>
      <c r="C5" s="503" t="s">
        <v>397</v>
      </c>
      <c r="D5" s="503" t="s">
        <v>373</v>
      </c>
      <c r="E5" s="503" t="s">
        <v>385</v>
      </c>
      <c r="F5" s="503" t="s">
        <v>374</v>
      </c>
      <c r="G5" s="503" t="s">
        <v>701</v>
      </c>
      <c r="H5" s="32" t="s">
        <v>693</v>
      </c>
      <c r="I5" s="501" t="s">
        <v>636</v>
      </c>
      <c r="J5" s="502"/>
      <c r="K5" s="503" t="s">
        <v>578</v>
      </c>
      <c r="L5" s="503" t="s">
        <v>398</v>
      </c>
      <c r="M5" s="508" t="s">
        <v>593</v>
      </c>
      <c r="N5" s="33"/>
      <c r="O5" s="33"/>
      <c r="P5" s="13"/>
      <c r="Q5" s="13"/>
      <c r="R5" s="13"/>
    </row>
    <row r="6" spans="1:18" ht="19.5" customHeight="1">
      <c r="A6" s="504"/>
      <c r="B6" s="504"/>
      <c r="C6" s="504"/>
      <c r="D6" s="504"/>
      <c r="E6" s="504"/>
      <c r="F6" s="504"/>
      <c r="G6" s="504"/>
      <c r="H6" s="32"/>
      <c r="I6" s="32" t="s">
        <v>699</v>
      </c>
      <c r="J6" s="32" t="s">
        <v>700</v>
      </c>
      <c r="K6" s="504"/>
      <c r="L6" s="504"/>
      <c r="M6" s="509"/>
      <c r="N6" s="33"/>
      <c r="O6" s="33"/>
      <c r="P6" s="13"/>
      <c r="Q6" s="13"/>
      <c r="R6" s="13"/>
    </row>
    <row r="7" spans="1:18" s="3" customFormat="1" ht="23.25" customHeight="1">
      <c r="A7" s="498" t="s">
        <v>579</v>
      </c>
      <c r="B7" s="499"/>
      <c r="C7" s="499"/>
      <c r="D7" s="499"/>
      <c r="E7" s="499"/>
      <c r="F7" s="500"/>
      <c r="G7" s="34">
        <f>SUM(G8:G29)</f>
        <v>230.207</v>
      </c>
      <c r="H7" s="34"/>
      <c r="I7" s="35">
        <f>SUM(I8:I26)</f>
        <v>22501</v>
      </c>
      <c r="J7" s="35">
        <f>SUM(J8:J20)</f>
        <v>205</v>
      </c>
      <c r="K7" s="36">
        <f>SUM(K8:K22)</f>
        <v>639881</v>
      </c>
      <c r="L7" s="37"/>
      <c r="M7" s="165"/>
      <c r="N7" s="38"/>
      <c r="O7" s="38"/>
      <c r="P7" s="39"/>
      <c r="Q7" s="39"/>
      <c r="R7" s="39"/>
    </row>
    <row r="8" spans="1:22" s="7" customFormat="1" ht="39.75" customHeight="1">
      <c r="A8" s="40">
        <v>1</v>
      </c>
      <c r="B8" s="41">
        <v>38378</v>
      </c>
      <c r="C8" s="42">
        <v>581043000003</v>
      </c>
      <c r="D8" s="140" t="s">
        <v>384</v>
      </c>
      <c r="E8" s="43" t="s">
        <v>388</v>
      </c>
      <c r="F8" s="43" t="s">
        <v>596</v>
      </c>
      <c r="G8" s="44">
        <v>20</v>
      </c>
      <c r="H8" s="45" t="s">
        <v>692</v>
      </c>
      <c r="I8" s="46">
        <v>19583</v>
      </c>
      <c r="J8" s="46">
        <v>191</v>
      </c>
      <c r="K8" s="47">
        <v>120926</v>
      </c>
      <c r="L8" s="43" t="s">
        <v>572</v>
      </c>
      <c r="M8" s="122" t="s">
        <v>587</v>
      </c>
      <c r="N8" s="48">
        <v>1</v>
      </c>
      <c r="O8" s="49" t="s">
        <v>637</v>
      </c>
      <c r="P8" s="50">
        <v>1</v>
      </c>
      <c r="Q8" s="50"/>
      <c r="R8" s="51"/>
      <c r="S8" s="5">
        <f>SUM(G8,G10:G12,G14,G20:G21,G32,G38)</f>
        <v>54.1</v>
      </c>
      <c r="T8" s="7" t="s">
        <v>762</v>
      </c>
      <c r="U8" s="7">
        <v>1</v>
      </c>
      <c r="V8" s="211"/>
    </row>
    <row r="9" spans="1:22" s="7" customFormat="1" ht="41.25" customHeight="1">
      <c r="A9" s="40">
        <v>2</v>
      </c>
      <c r="B9" s="41">
        <v>39126</v>
      </c>
      <c r="C9" s="42">
        <v>581022000002</v>
      </c>
      <c r="D9" s="140" t="s">
        <v>375</v>
      </c>
      <c r="E9" s="43" t="s">
        <v>594</v>
      </c>
      <c r="F9" s="43" t="s">
        <v>603</v>
      </c>
      <c r="G9" s="44">
        <v>1</v>
      </c>
      <c r="H9" s="44" t="s">
        <v>658</v>
      </c>
      <c r="I9" s="46">
        <v>20</v>
      </c>
      <c r="J9" s="46">
        <v>0</v>
      </c>
      <c r="K9" s="47">
        <v>12000</v>
      </c>
      <c r="L9" s="43" t="s">
        <v>572</v>
      </c>
      <c r="M9" s="122" t="s">
        <v>586</v>
      </c>
      <c r="N9" s="49" t="s">
        <v>635</v>
      </c>
      <c r="O9" s="52" t="s">
        <v>639</v>
      </c>
      <c r="P9" s="50">
        <v>2</v>
      </c>
      <c r="Q9" s="50"/>
      <c r="R9" s="53"/>
      <c r="S9" s="5">
        <f>SUM(G15:G17,G37,G42)</f>
        <v>154.458</v>
      </c>
      <c r="T9" s="5" t="s">
        <v>763</v>
      </c>
      <c r="U9" s="7">
        <v>2</v>
      </c>
      <c r="V9" s="3"/>
    </row>
    <row r="10" spans="1:22" s="7" customFormat="1" ht="32.25" customHeight="1">
      <c r="A10" s="40">
        <v>3</v>
      </c>
      <c r="B10" s="41">
        <v>39346</v>
      </c>
      <c r="C10" s="42">
        <v>58122000019</v>
      </c>
      <c r="D10" s="43" t="s">
        <v>384</v>
      </c>
      <c r="E10" s="43" t="s">
        <v>598</v>
      </c>
      <c r="F10" s="43" t="s">
        <v>393</v>
      </c>
      <c r="G10" s="44">
        <v>5</v>
      </c>
      <c r="H10" s="45" t="s">
        <v>692</v>
      </c>
      <c r="I10" s="46">
        <v>0</v>
      </c>
      <c r="J10" s="46">
        <v>0</v>
      </c>
      <c r="K10" s="47">
        <v>129000</v>
      </c>
      <c r="L10" s="43" t="s">
        <v>572</v>
      </c>
      <c r="M10" s="122" t="s">
        <v>587</v>
      </c>
      <c r="N10" s="48"/>
      <c r="O10" s="49"/>
      <c r="P10" s="50">
        <v>3</v>
      </c>
      <c r="Q10" s="50"/>
      <c r="R10" s="51"/>
      <c r="S10" s="7">
        <v>48.64</v>
      </c>
      <c r="T10" s="5" t="s">
        <v>764</v>
      </c>
      <c r="U10" s="7">
        <v>3</v>
      </c>
      <c r="V10" s="3"/>
    </row>
    <row r="11" spans="1:22" s="7" customFormat="1" ht="30" customHeight="1">
      <c r="A11" s="40">
        <v>4</v>
      </c>
      <c r="B11" s="54">
        <v>39455</v>
      </c>
      <c r="C11" s="42">
        <v>58122000025</v>
      </c>
      <c r="D11" s="43" t="s">
        <v>384</v>
      </c>
      <c r="E11" s="43" t="s">
        <v>388</v>
      </c>
      <c r="F11" s="43" t="s">
        <v>596</v>
      </c>
      <c r="G11" s="55">
        <v>20</v>
      </c>
      <c r="H11" s="45" t="s">
        <v>692</v>
      </c>
      <c r="I11" s="46">
        <v>0</v>
      </c>
      <c r="J11" s="46">
        <v>0</v>
      </c>
      <c r="K11" s="56">
        <v>180000</v>
      </c>
      <c r="L11" s="43" t="s">
        <v>572</v>
      </c>
      <c r="M11" s="122" t="s">
        <v>587</v>
      </c>
      <c r="N11" s="48"/>
      <c r="O11" s="49"/>
      <c r="P11" s="50">
        <v>4</v>
      </c>
      <c r="Q11" s="50"/>
      <c r="R11" s="50"/>
      <c r="T11" s="83" t="s">
        <v>765</v>
      </c>
      <c r="U11" s="7">
        <v>4</v>
      </c>
      <c r="V11" s="3"/>
    </row>
    <row r="12" spans="1:22" s="7" customFormat="1" ht="39.75" customHeight="1">
      <c r="A12" s="40">
        <v>5</v>
      </c>
      <c r="B12" s="54">
        <v>40115</v>
      </c>
      <c r="C12" s="42">
        <v>58112000050</v>
      </c>
      <c r="D12" s="140" t="s">
        <v>377</v>
      </c>
      <c r="E12" s="43" t="s">
        <v>389</v>
      </c>
      <c r="F12" s="43" t="s">
        <v>392</v>
      </c>
      <c r="G12" s="55">
        <v>0.3</v>
      </c>
      <c r="H12" s="45" t="s">
        <v>692</v>
      </c>
      <c r="I12" s="57">
        <v>470</v>
      </c>
      <c r="J12" s="59">
        <v>5</v>
      </c>
      <c r="K12" s="56">
        <v>13000</v>
      </c>
      <c r="L12" s="43" t="s">
        <v>572</v>
      </c>
      <c r="M12" s="122" t="s">
        <v>587</v>
      </c>
      <c r="N12" s="48">
        <v>1</v>
      </c>
      <c r="O12" s="49" t="s">
        <v>637</v>
      </c>
      <c r="P12" s="50">
        <v>7</v>
      </c>
      <c r="Q12" s="50"/>
      <c r="R12" s="50"/>
      <c r="S12" s="5">
        <f>SUM(G13,G18,G39)</f>
        <v>2.289</v>
      </c>
      <c r="T12" s="5" t="s">
        <v>766</v>
      </c>
      <c r="U12" s="7">
        <v>5</v>
      </c>
      <c r="V12" s="3"/>
    </row>
    <row r="13" spans="1:22" s="7" customFormat="1" ht="45" customHeight="1">
      <c r="A13" s="40">
        <v>6</v>
      </c>
      <c r="B13" s="54">
        <v>40303</v>
      </c>
      <c r="C13" s="42">
        <v>581023000040</v>
      </c>
      <c r="D13" s="140" t="s">
        <v>580</v>
      </c>
      <c r="E13" s="43" t="s">
        <v>597</v>
      </c>
      <c r="F13" s="43" t="s">
        <v>391</v>
      </c>
      <c r="G13" s="55">
        <v>0.189</v>
      </c>
      <c r="H13" s="45" t="s">
        <v>692</v>
      </c>
      <c r="I13" s="57">
        <v>20</v>
      </c>
      <c r="J13" s="60">
        <v>4</v>
      </c>
      <c r="K13" s="56">
        <v>1500</v>
      </c>
      <c r="L13" s="43" t="s">
        <v>572</v>
      </c>
      <c r="M13" s="122" t="s">
        <v>589</v>
      </c>
      <c r="N13" s="48">
        <v>1</v>
      </c>
      <c r="O13" s="49" t="s">
        <v>638</v>
      </c>
      <c r="P13" s="50">
        <v>8</v>
      </c>
      <c r="Q13" s="50"/>
      <c r="R13" s="50"/>
      <c r="S13" s="5" t="e">
        <f>SUM(G33:G35,#REF!,G41)</f>
        <v>#REF!</v>
      </c>
      <c r="T13" s="5" t="s">
        <v>767</v>
      </c>
      <c r="V13" s="3"/>
    </row>
    <row r="14" spans="1:22" s="7" customFormat="1" ht="36.75" customHeight="1">
      <c r="A14" s="40">
        <v>7</v>
      </c>
      <c r="B14" s="54">
        <v>40358</v>
      </c>
      <c r="C14" s="42">
        <v>58122000067</v>
      </c>
      <c r="D14" s="43" t="s">
        <v>384</v>
      </c>
      <c r="E14" s="43" t="s">
        <v>595</v>
      </c>
      <c r="F14" s="43" t="s">
        <v>581</v>
      </c>
      <c r="G14" s="55">
        <v>6</v>
      </c>
      <c r="H14" s="45" t="s">
        <v>692</v>
      </c>
      <c r="I14" s="57">
        <v>0</v>
      </c>
      <c r="J14" s="57">
        <v>0</v>
      </c>
      <c r="K14" s="56">
        <v>54000</v>
      </c>
      <c r="L14" s="43" t="s">
        <v>572</v>
      </c>
      <c r="M14" s="122" t="s">
        <v>587</v>
      </c>
      <c r="N14" s="48">
        <v>1</v>
      </c>
      <c r="O14" s="49"/>
      <c r="P14" s="50">
        <v>9</v>
      </c>
      <c r="Q14" s="50"/>
      <c r="R14" s="61"/>
      <c r="T14" s="5"/>
      <c r="U14" s="7">
        <v>6</v>
      </c>
      <c r="V14" s="3"/>
    </row>
    <row r="15" spans="1:22" s="155" customFormat="1" ht="51" customHeight="1">
      <c r="A15" s="146">
        <v>8</v>
      </c>
      <c r="B15" s="147">
        <v>40729</v>
      </c>
      <c r="C15" s="148">
        <v>581043000042</v>
      </c>
      <c r="D15" s="140" t="s">
        <v>390</v>
      </c>
      <c r="E15" s="140" t="s">
        <v>376</v>
      </c>
      <c r="F15" s="140" t="s">
        <v>378</v>
      </c>
      <c r="G15" s="149">
        <v>5</v>
      </c>
      <c r="H15" s="150" t="s">
        <v>692</v>
      </c>
      <c r="I15" s="151">
        <v>100</v>
      </c>
      <c r="J15" s="151">
        <v>0</v>
      </c>
      <c r="K15" s="152">
        <v>34000</v>
      </c>
      <c r="L15" s="140" t="s">
        <v>572</v>
      </c>
      <c r="M15" s="128" t="s">
        <v>588</v>
      </c>
      <c r="N15" s="153">
        <v>1</v>
      </c>
      <c r="O15" s="154" t="s">
        <v>637</v>
      </c>
      <c r="R15" s="156">
        <v>1</v>
      </c>
      <c r="T15" s="157">
        <f>SUM(G8:G14,G16:G18,G20:G21,G32:G35,G37:G38,G39:G40)</f>
        <v>155.90699999999998</v>
      </c>
      <c r="U15" s="155">
        <v>7</v>
      </c>
      <c r="V15" s="3"/>
    </row>
    <row r="16" spans="1:22" s="7" customFormat="1" ht="33.75" customHeight="1">
      <c r="A16" s="40">
        <v>9</v>
      </c>
      <c r="B16" s="54">
        <v>40779</v>
      </c>
      <c r="C16" s="42">
        <v>581023000043</v>
      </c>
      <c r="D16" s="140" t="s">
        <v>379</v>
      </c>
      <c r="E16" s="43" t="s">
        <v>582</v>
      </c>
      <c r="F16" s="43" t="s">
        <v>380</v>
      </c>
      <c r="G16" s="55">
        <v>0.488</v>
      </c>
      <c r="H16" s="55" t="s">
        <v>658</v>
      </c>
      <c r="I16" s="57" t="s">
        <v>946</v>
      </c>
      <c r="J16" s="57">
        <v>3</v>
      </c>
      <c r="K16" s="56">
        <v>7090</v>
      </c>
      <c r="L16" s="43" t="s">
        <v>572</v>
      </c>
      <c r="M16" s="128" t="s">
        <v>588</v>
      </c>
      <c r="N16" s="49" t="s">
        <v>635</v>
      </c>
      <c r="O16" s="49" t="s">
        <v>639</v>
      </c>
      <c r="P16" s="53">
        <v>10</v>
      </c>
      <c r="Q16" s="50"/>
      <c r="R16" s="50"/>
      <c r="T16" s="5" t="e">
        <f>G47-T15-#REF!</f>
        <v>#REF!</v>
      </c>
      <c r="U16" s="7">
        <v>8</v>
      </c>
      <c r="V16" s="3"/>
    </row>
    <row r="17" spans="1:22" s="7" customFormat="1" ht="31.5" customHeight="1">
      <c r="A17" s="40">
        <v>10</v>
      </c>
      <c r="B17" s="54">
        <v>40801</v>
      </c>
      <c r="C17" s="42">
        <v>581023000045</v>
      </c>
      <c r="D17" s="140" t="s">
        <v>382</v>
      </c>
      <c r="E17" s="43" t="s">
        <v>381</v>
      </c>
      <c r="F17" s="43" t="s">
        <v>383</v>
      </c>
      <c r="G17" s="55">
        <v>1</v>
      </c>
      <c r="H17" s="45" t="s">
        <v>692</v>
      </c>
      <c r="I17" s="57">
        <v>382</v>
      </c>
      <c r="J17" s="57">
        <v>2</v>
      </c>
      <c r="K17" s="56">
        <v>8420</v>
      </c>
      <c r="L17" s="43" t="s">
        <v>572</v>
      </c>
      <c r="M17" s="128" t="s">
        <v>588</v>
      </c>
      <c r="N17" s="48">
        <v>1</v>
      </c>
      <c r="O17" s="49" t="s">
        <v>638</v>
      </c>
      <c r="P17" s="53">
        <v>12</v>
      </c>
      <c r="Q17" s="62"/>
      <c r="R17" s="50"/>
      <c r="T17" s="6"/>
      <c r="U17" s="7">
        <v>9</v>
      </c>
      <c r="V17" s="3"/>
    </row>
    <row r="18" spans="1:22" s="7" customFormat="1" ht="50.25" customHeight="1">
      <c r="A18" s="40">
        <v>11</v>
      </c>
      <c r="B18" s="54">
        <v>41409</v>
      </c>
      <c r="C18" s="42">
        <v>581023000046</v>
      </c>
      <c r="D18" s="140" t="s">
        <v>640</v>
      </c>
      <c r="E18" s="43" t="s">
        <v>641</v>
      </c>
      <c r="F18" s="43" t="s">
        <v>620</v>
      </c>
      <c r="G18" s="55">
        <v>0.1</v>
      </c>
      <c r="H18" s="45" t="s">
        <v>692</v>
      </c>
      <c r="I18" s="57">
        <v>292</v>
      </c>
      <c r="J18" s="57">
        <v>0</v>
      </c>
      <c r="K18" s="56">
        <v>3500</v>
      </c>
      <c r="L18" s="43" t="s">
        <v>572</v>
      </c>
      <c r="M18" s="122" t="s">
        <v>589</v>
      </c>
      <c r="N18" s="48"/>
      <c r="O18" s="49"/>
      <c r="P18" s="53">
        <v>13</v>
      </c>
      <c r="Q18" s="62"/>
      <c r="R18" s="58"/>
      <c r="T18" s="5"/>
      <c r="U18" s="7">
        <v>10</v>
      </c>
      <c r="V18" s="3"/>
    </row>
    <row r="19" spans="1:22" s="7" customFormat="1" ht="57.75">
      <c r="A19" s="40">
        <v>12</v>
      </c>
      <c r="B19" s="54">
        <v>41431</v>
      </c>
      <c r="C19" s="42">
        <v>58122000100</v>
      </c>
      <c r="D19" s="43" t="s">
        <v>384</v>
      </c>
      <c r="E19" s="43" t="s">
        <v>674</v>
      </c>
      <c r="F19" s="43" t="s">
        <v>596</v>
      </c>
      <c r="G19" s="55">
        <v>11.1</v>
      </c>
      <c r="H19" s="45" t="s">
        <v>692</v>
      </c>
      <c r="I19" s="57">
        <v>0</v>
      </c>
      <c r="J19" s="57">
        <v>0</v>
      </c>
      <c r="K19" s="56">
        <v>35000</v>
      </c>
      <c r="L19" s="43" t="s">
        <v>572</v>
      </c>
      <c r="M19" s="122" t="s">
        <v>587</v>
      </c>
      <c r="N19" s="48"/>
      <c r="O19" s="49"/>
      <c r="P19" s="50"/>
      <c r="Q19" s="50">
        <v>2</v>
      </c>
      <c r="R19" s="58"/>
      <c r="T19" s="5"/>
      <c r="U19" s="7">
        <v>11</v>
      </c>
      <c r="V19" s="3"/>
    </row>
    <row r="20" spans="1:22" s="7" customFormat="1" ht="44.25" customHeight="1">
      <c r="A20" s="40">
        <v>13</v>
      </c>
      <c r="B20" s="54">
        <v>41814</v>
      </c>
      <c r="C20" s="42">
        <v>581043000047</v>
      </c>
      <c r="D20" s="140" t="s">
        <v>690</v>
      </c>
      <c r="E20" s="43" t="s">
        <v>691</v>
      </c>
      <c r="F20" s="43" t="s">
        <v>620</v>
      </c>
      <c r="G20" s="55">
        <v>0.1</v>
      </c>
      <c r="H20" s="45" t="s">
        <v>692</v>
      </c>
      <c r="I20" s="57">
        <v>291</v>
      </c>
      <c r="J20" s="57">
        <v>0</v>
      </c>
      <c r="K20" s="56">
        <v>4942</v>
      </c>
      <c r="L20" s="43" t="s">
        <v>572</v>
      </c>
      <c r="M20" s="122" t="s">
        <v>587</v>
      </c>
      <c r="N20" s="48"/>
      <c r="O20" s="49"/>
      <c r="P20" s="50"/>
      <c r="Q20" s="50"/>
      <c r="R20" s="58"/>
      <c r="U20" s="7">
        <v>12</v>
      </c>
      <c r="V20" s="3"/>
    </row>
    <row r="21" spans="1:22" s="7" customFormat="1" ht="44.25" customHeight="1">
      <c r="A21" s="40">
        <v>14</v>
      </c>
      <c r="B21" s="110">
        <v>42398</v>
      </c>
      <c r="C21" s="100">
        <v>2175366687</v>
      </c>
      <c r="D21" s="141" t="s">
        <v>758</v>
      </c>
      <c r="E21" s="111" t="s">
        <v>759</v>
      </c>
      <c r="F21" s="111" t="s">
        <v>760</v>
      </c>
      <c r="G21" s="112">
        <v>0.7</v>
      </c>
      <c r="H21" s="45" t="s">
        <v>692</v>
      </c>
      <c r="I21" s="113">
        <v>1000</v>
      </c>
      <c r="J21" s="113">
        <v>0</v>
      </c>
      <c r="K21" s="114">
        <v>30000</v>
      </c>
      <c r="L21" s="111" t="s">
        <v>572</v>
      </c>
      <c r="M21" s="123" t="s">
        <v>587</v>
      </c>
      <c r="N21" s="48"/>
      <c r="O21" s="49"/>
      <c r="P21" s="50"/>
      <c r="Q21" s="50"/>
      <c r="R21" s="58"/>
      <c r="U21" s="7">
        <v>13</v>
      </c>
      <c r="V21" s="3"/>
    </row>
    <row r="22" spans="1:22" s="7" customFormat="1" ht="44.25" customHeight="1">
      <c r="A22" s="40">
        <v>15</v>
      </c>
      <c r="B22" s="54">
        <v>42559</v>
      </c>
      <c r="C22" s="99">
        <v>2127805677</v>
      </c>
      <c r="D22" s="140" t="s">
        <v>805</v>
      </c>
      <c r="E22" s="43" t="s">
        <v>784</v>
      </c>
      <c r="F22" s="43" t="s">
        <v>785</v>
      </c>
      <c r="G22" s="55">
        <v>0.67</v>
      </c>
      <c r="H22" s="45" t="s">
        <v>692</v>
      </c>
      <c r="I22" s="57">
        <v>300</v>
      </c>
      <c r="J22" s="57">
        <v>1</v>
      </c>
      <c r="K22" s="56">
        <v>6503</v>
      </c>
      <c r="L22" s="43" t="s">
        <v>572</v>
      </c>
      <c r="M22" s="128" t="s">
        <v>588</v>
      </c>
      <c r="N22" s="48"/>
      <c r="O22" s="49"/>
      <c r="P22" s="50"/>
      <c r="Q22" s="50"/>
      <c r="R22" s="58"/>
      <c r="V22" s="3"/>
    </row>
    <row r="23" spans="1:22" s="7" customFormat="1" ht="44.25" customHeight="1">
      <c r="A23" s="40">
        <v>16</v>
      </c>
      <c r="B23" s="54">
        <v>42586</v>
      </c>
      <c r="C23" s="99">
        <v>8880742152</v>
      </c>
      <c r="D23" s="142" t="s">
        <v>812</v>
      </c>
      <c r="E23" s="43" t="s">
        <v>798</v>
      </c>
      <c r="F23" s="43" t="s">
        <v>603</v>
      </c>
      <c r="G23" s="55">
        <v>0.2</v>
      </c>
      <c r="H23" s="45" t="s">
        <v>692</v>
      </c>
      <c r="I23" s="57">
        <v>15</v>
      </c>
      <c r="J23" s="57">
        <v>10</v>
      </c>
      <c r="K23" s="56">
        <v>997</v>
      </c>
      <c r="L23" s="43" t="s">
        <v>572</v>
      </c>
      <c r="M23" s="128" t="s">
        <v>588</v>
      </c>
      <c r="N23" s="48"/>
      <c r="O23" s="49"/>
      <c r="P23" s="50"/>
      <c r="Q23" s="50"/>
      <c r="R23" s="58"/>
      <c r="U23" s="7">
        <v>14</v>
      </c>
      <c r="V23" s="3"/>
    </row>
    <row r="24" spans="1:22" s="155" customFormat="1" ht="44.25" customHeight="1">
      <c r="A24" s="146">
        <v>17</v>
      </c>
      <c r="B24" s="147">
        <v>42739</v>
      </c>
      <c r="C24" s="160">
        <v>3274276588</v>
      </c>
      <c r="D24" s="142" t="s">
        <v>236</v>
      </c>
      <c r="E24" s="140" t="s">
        <v>863</v>
      </c>
      <c r="F24" s="140" t="s">
        <v>864</v>
      </c>
      <c r="G24" s="149">
        <v>4</v>
      </c>
      <c r="H24" s="150" t="s">
        <v>692</v>
      </c>
      <c r="I24" s="151"/>
      <c r="J24" s="151">
        <v>1000</v>
      </c>
      <c r="K24" s="152">
        <v>2000</v>
      </c>
      <c r="L24" s="140" t="s">
        <v>572</v>
      </c>
      <c r="M24" s="128" t="s">
        <v>588</v>
      </c>
      <c r="N24" s="153"/>
      <c r="O24" s="154"/>
      <c r="R24" s="157"/>
      <c r="V24" s="3"/>
    </row>
    <row r="25" spans="1:22" s="7" customFormat="1" ht="69">
      <c r="A25" s="40">
        <v>18</v>
      </c>
      <c r="B25" s="54">
        <v>42787</v>
      </c>
      <c r="C25" s="166">
        <v>2142545710</v>
      </c>
      <c r="D25" s="117" t="s">
        <v>867</v>
      </c>
      <c r="E25" s="117" t="s">
        <v>868</v>
      </c>
      <c r="F25" s="167" t="s">
        <v>869</v>
      </c>
      <c r="G25" s="55">
        <v>0.84</v>
      </c>
      <c r="H25" s="45" t="s">
        <v>658</v>
      </c>
      <c r="I25" s="57">
        <v>28</v>
      </c>
      <c r="J25" s="57">
        <v>40</v>
      </c>
      <c r="K25" s="56">
        <v>936</v>
      </c>
      <c r="L25" s="43" t="s">
        <v>572</v>
      </c>
      <c r="M25" s="128" t="s">
        <v>588</v>
      </c>
      <c r="N25" s="48"/>
      <c r="O25" s="49"/>
      <c r="P25" s="50"/>
      <c r="Q25" s="50"/>
      <c r="R25" s="58"/>
      <c r="U25" s="7">
        <v>15</v>
      </c>
      <c r="V25" s="3"/>
    </row>
    <row r="26" spans="1:22" s="7" customFormat="1" ht="27.75">
      <c r="A26" s="40">
        <v>19</v>
      </c>
      <c r="B26" s="54">
        <v>42818</v>
      </c>
      <c r="C26" s="166">
        <v>6562182051</v>
      </c>
      <c r="D26" s="162" t="s">
        <v>884</v>
      </c>
      <c r="E26" s="117" t="s">
        <v>885</v>
      </c>
      <c r="F26" s="167" t="s">
        <v>886</v>
      </c>
      <c r="G26" s="55">
        <v>3</v>
      </c>
      <c r="H26" s="45" t="s">
        <v>658</v>
      </c>
      <c r="I26" s="57"/>
      <c r="J26" s="57">
        <v>5</v>
      </c>
      <c r="K26" s="56">
        <v>60</v>
      </c>
      <c r="L26" s="43" t="s">
        <v>572</v>
      </c>
      <c r="M26" s="122" t="s">
        <v>887</v>
      </c>
      <c r="N26" s="48"/>
      <c r="O26" s="49"/>
      <c r="P26" s="50"/>
      <c r="Q26" s="50"/>
      <c r="R26" s="58"/>
      <c r="U26" s="7">
        <v>16</v>
      </c>
      <c r="V26" s="3"/>
    </row>
    <row r="27" spans="1:24" s="171" customFormat="1" ht="52.5">
      <c r="A27" s="136">
        <v>20</v>
      </c>
      <c r="B27" s="168">
        <v>42999</v>
      </c>
      <c r="C27" s="169">
        <v>9827229319</v>
      </c>
      <c r="D27" s="143" t="s">
        <v>237</v>
      </c>
      <c r="E27" s="131" t="s">
        <v>77</v>
      </c>
      <c r="F27" s="131" t="s">
        <v>70</v>
      </c>
      <c r="G27" s="137" t="s">
        <v>642</v>
      </c>
      <c r="H27" s="170"/>
      <c r="I27" s="138">
        <v>3000</v>
      </c>
      <c r="J27" s="139"/>
      <c r="K27" s="138">
        <v>51000</v>
      </c>
      <c r="L27" s="137" t="s">
        <v>99</v>
      </c>
      <c r="M27" s="137" t="s">
        <v>76</v>
      </c>
      <c r="V27" s="3"/>
      <c r="X27" s="172"/>
    </row>
    <row r="28" spans="1:22" s="175" customFormat="1" ht="26.25">
      <c r="A28" s="146">
        <v>21</v>
      </c>
      <c r="B28" s="158">
        <v>43076</v>
      </c>
      <c r="C28" s="173">
        <v>8726995531</v>
      </c>
      <c r="D28" s="144" t="s">
        <v>238</v>
      </c>
      <c r="E28" s="144" t="s">
        <v>117</v>
      </c>
      <c r="F28" s="144" t="s">
        <v>118</v>
      </c>
      <c r="G28" s="163">
        <v>4</v>
      </c>
      <c r="H28" s="174"/>
      <c r="I28" s="159">
        <v>100</v>
      </c>
      <c r="J28" s="160"/>
      <c r="K28" s="159">
        <v>284622.6</v>
      </c>
      <c r="L28" s="161" t="s">
        <v>688</v>
      </c>
      <c r="M28" s="161" t="s">
        <v>185</v>
      </c>
      <c r="V28" s="3"/>
    </row>
    <row r="29" spans="1:13" s="190" customFormat="1" ht="39">
      <c r="A29" s="146">
        <v>22</v>
      </c>
      <c r="B29" s="132">
        <v>43319</v>
      </c>
      <c r="C29" s="132" t="s">
        <v>343</v>
      </c>
      <c r="D29" s="107" t="s">
        <v>344</v>
      </c>
      <c r="E29" s="107" t="s">
        <v>345</v>
      </c>
      <c r="F29" s="118" t="s">
        <v>346</v>
      </c>
      <c r="G29" s="210">
        <v>146.52</v>
      </c>
      <c r="H29" s="188" t="s">
        <v>730</v>
      </c>
      <c r="I29" s="189"/>
      <c r="J29" s="120"/>
      <c r="K29" s="96"/>
      <c r="L29" s="188"/>
      <c r="M29" s="188"/>
    </row>
    <row r="30" spans="1:14" s="205" customFormat="1" ht="39">
      <c r="A30" s="146">
        <v>23</v>
      </c>
      <c r="B30" s="213">
        <v>43403</v>
      </c>
      <c r="C30" s="213" t="s">
        <v>995</v>
      </c>
      <c r="D30" s="197" t="s">
        <v>997</v>
      </c>
      <c r="E30" s="197" t="s">
        <v>998</v>
      </c>
      <c r="F30" s="224" t="s">
        <v>999</v>
      </c>
      <c r="G30" s="426">
        <v>2</v>
      </c>
      <c r="H30" s="425">
        <v>2</v>
      </c>
      <c r="I30" s="225"/>
      <c r="J30" s="223"/>
      <c r="K30" s="235"/>
      <c r="L30" s="212"/>
      <c r="M30" s="257"/>
      <c r="N30" s="212"/>
    </row>
    <row r="31" spans="1:20" s="7" customFormat="1" ht="17.25">
      <c r="A31" s="510" t="s">
        <v>741</v>
      </c>
      <c r="B31" s="511"/>
      <c r="C31" s="511"/>
      <c r="D31" s="511"/>
      <c r="E31" s="512"/>
      <c r="F31" s="104">
        <f>SUM(G32:G42,G8:G21)</f>
        <v>304.50700000000006</v>
      </c>
      <c r="G31" s="34">
        <f>SUM(G32:G46)</f>
        <v>2892.9000000000005</v>
      </c>
      <c r="H31" s="45"/>
      <c r="I31" s="35">
        <f>SUM(I32:I42,I45:I46)</f>
        <v>10505</v>
      </c>
      <c r="J31" s="35">
        <f>SUM(J32:J42)</f>
        <v>46</v>
      </c>
      <c r="K31" s="93">
        <f>SUM(K32:K46)</f>
        <v>24920497.2</v>
      </c>
      <c r="L31" s="43"/>
      <c r="M31" s="122"/>
      <c r="N31" s="48"/>
      <c r="O31" s="49"/>
      <c r="P31" s="50"/>
      <c r="Q31" s="50"/>
      <c r="R31" s="58"/>
      <c r="T31" s="5"/>
    </row>
    <row r="32" spans="1:22" s="8" customFormat="1" ht="33" customHeight="1">
      <c r="A32" s="40">
        <v>24</v>
      </c>
      <c r="B32" s="54">
        <v>39269</v>
      </c>
      <c r="C32" s="63">
        <v>582023000003</v>
      </c>
      <c r="D32" s="140" t="s">
        <v>395</v>
      </c>
      <c r="E32" s="43" t="s">
        <v>599</v>
      </c>
      <c r="F32" s="43" t="s">
        <v>394</v>
      </c>
      <c r="G32" s="55">
        <v>0.5</v>
      </c>
      <c r="H32" s="45" t="s">
        <v>692</v>
      </c>
      <c r="I32" s="46">
        <v>23</v>
      </c>
      <c r="J32" s="57">
        <v>1</v>
      </c>
      <c r="K32" s="56">
        <v>14700</v>
      </c>
      <c r="L32" s="43" t="s">
        <v>572</v>
      </c>
      <c r="M32" s="122" t="s">
        <v>587</v>
      </c>
      <c r="N32" s="49" t="s">
        <v>635</v>
      </c>
      <c r="O32" s="64" t="s">
        <v>639</v>
      </c>
      <c r="P32" s="65">
        <v>1</v>
      </c>
      <c r="Q32" s="65"/>
      <c r="R32" s="65"/>
      <c r="S32" s="7">
        <v>1</v>
      </c>
      <c r="U32" s="8">
        <v>17</v>
      </c>
      <c r="V32" s="17"/>
    </row>
    <row r="33" spans="1:23" s="8" customFormat="1" ht="42" customHeight="1">
      <c r="A33" s="40">
        <v>25</v>
      </c>
      <c r="B33" s="54">
        <v>39101</v>
      </c>
      <c r="C33" s="63">
        <v>582023000002</v>
      </c>
      <c r="D33" s="140" t="s">
        <v>584</v>
      </c>
      <c r="E33" s="43" t="s">
        <v>600</v>
      </c>
      <c r="F33" s="43" t="s">
        <v>394</v>
      </c>
      <c r="G33" s="55">
        <v>4.21</v>
      </c>
      <c r="H33" s="55" t="s">
        <v>658</v>
      </c>
      <c r="I33" s="46">
        <v>216</v>
      </c>
      <c r="J33" s="57">
        <v>0</v>
      </c>
      <c r="K33" s="56">
        <v>33000</v>
      </c>
      <c r="L33" s="43" t="s">
        <v>572</v>
      </c>
      <c r="M33" s="122" t="s">
        <v>590</v>
      </c>
      <c r="N33" s="48">
        <v>1</v>
      </c>
      <c r="O33" s="64" t="s">
        <v>638</v>
      </c>
      <c r="P33" s="65">
        <v>2</v>
      </c>
      <c r="Q33" s="65"/>
      <c r="R33" s="65"/>
      <c r="S33" s="7">
        <v>2</v>
      </c>
      <c r="T33" s="17"/>
      <c r="U33" s="8">
        <v>18</v>
      </c>
      <c r="V33" s="17"/>
      <c r="W33" s="17"/>
    </row>
    <row r="34" spans="1:22" s="8" customFormat="1" ht="48" customHeight="1">
      <c r="A34" s="40">
        <v>26</v>
      </c>
      <c r="B34" s="54">
        <v>39958</v>
      </c>
      <c r="C34" s="63">
        <v>582032000013</v>
      </c>
      <c r="D34" s="140" t="s">
        <v>585</v>
      </c>
      <c r="E34" s="43" t="s">
        <v>694</v>
      </c>
      <c r="F34" s="43" t="s">
        <v>394</v>
      </c>
      <c r="G34" s="55">
        <v>12</v>
      </c>
      <c r="H34" s="55" t="s">
        <v>658</v>
      </c>
      <c r="I34" s="46">
        <v>4</v>
      </c>
      <c r="J34" s="57">
        <v>0</v>
      </c>
      <c r="K34" s="56">
        <v>23800</v>
      </c>
      <c r="L34" s="43" t="s">
        <v>572</v>
      </c>
      <c r="M34" s="124" t="s">
        <v>591</v>
      </c>
      <c r="N34" s="49" t="s">
        <v>635</v>
      </c>
      <c r="O34" s="64" t="s">
        <v>638</v>
      </c>
      <c r="P34" s="65">
        <v>3</v>
      </c>
      <c r="Q34" s="65"/>
      <c r="R34" s="65"/>
      <c r="S34" s="7">
        <v>3</v>
      </c>
      <c r="T34" s="17"/>
      <c r="U34" s="8">
        <v>19</v>
      </c>
      <c r="V34" s="17"/>
    </row>
    <row r="35" spans="1:23" s="8" customFormat="1" ht="35.25" customHeight="1">
      <c r="A35" s="40">
        <v>27</v>
      </c>
      <c r="B35" s="54">
        <v>40235</v>
      </c>
      <c r="C35" s="63">
        <v>582032000015</v>
      </c>
      <c r="D35" s="145" t="s">
        <v>583</v>
      </c>
      <c r="E35" s="43" t="s">
        <v>602</v>
      </c>
      <c r="F35" s="43" t="s">
        <v>394</v>
      </c>
      <c r="G35" s="55">
        <v>4.21</v>
      </c>
      <c r="H35" s="55" t="s">
        <v>658</v>
      </c>
      <c r="I35" s="46">
        <v>234</v>
      </c>
      <c r="J35" s="57">
        <v>0</v>
      </c>
      <c r="K35" s="56">
        <v>56000</v>
      </c>
      <c r="L35" s="43" t="s">
        <v>572</v>
      </c>
      <c r="M35" s="122" t="s">
        <v>590</v>
      </c>
      <c r="N35" s="49" t="s">
        <v>635</v>
      </c>
      <c r="O35" s="64" t="s">
        <v>638</v>
      </c>
      <c r="P35" s="65">
        <v>4</v>
      </c>
      <c r="Q35" s="65"/>
      <c r="R35" s="65"/>
      <c r="S35" s="7">
        <v>4</v>
      </c>
      <c r="U35" s="8">
        <v>20</v>
      </c>
      <c r="V35" s="17"/>
      <c r="W35" s="15"/>
    </row>
    <row r="36" spans="1:22" s="8" customFormat="1" ht="45.75" customHeight="1">
      <c r="A36" s="40">
        <v>28</v>
      </c>
      <c r="B36" s="66">
        <v>40431</v>
      </c>
      <c r="C36" s="67">
        <v>582022000020</v>
      </c>
      <c r="D36" s="140" t="s">
        <v>629</v>
      </c>
      <c r="E36" s="43" t="s">
        <v>628</v>
      </c>
      <c r="F36" s="68" t="s">
        <v>627</v>
      </c>
      <c r="G36" s="69">
        <v>2.5</v>
      </c>
      <c r="H36" s="69" t="s">
        <v>658</v>
      </c>
      <c r="I36" s="46">
        <v>0</v>
      </c>
      <c r="J36" s="57">
        <v>0</v>
      </c>
      <c r="K36" s="70">
        <v>20400</v>
      </c>
      <c r="L36" s="43" t="s">
        <v>572</v>
      </c>
      <c r="M36" s="122" t="s">
        <v>592</v>
      </c>
      <c r="N36" s="49" t="s">
        <v>635</v>
      </c>
      <c r="O36" s="71" t="s">
        <v>638</v>
      </c>
      <c r="P36" s="65">
        <v>5</v>
      </c>
      <c r="Q36" s="65"/>
      <c r="R36" s="65"/>
      <c r="S36" s="7">
        <v>5</v>
      </c>
      <c r="T36" s="17"/>
      <c r="U36" s="8">
        <v>21</v>
      </c>
      <c r="V36" s="17"/>
    </row>
    <row r="37" spans="1:22" s="8" customFormat="1" ht="45.75" customHeight="1">
      <c r="A37" s="40">
        <v>29</v>
      </c>
      <c r="B37" s="54">
        <v>40491</v>
      </c>
      <c r="C37" s="63">
        <v>582043000021</v>
      </c>
      <c r="D37" s="140" t="s">
        <v>386</v>
      </c>
      <c r="E37" s="43" t="s">
        <v>601</v>
      </c>
      <c r="F37" s="43" t="s">
        <v>394</v>
      </c>
      <c r="G37" s="55">
        <v>27.97</v>
      </c>
      <c r="H37" s="45" t="s">
        <v>692</v>
      </c>
      <c r="I37" s="46">
        <v>4907</v>
      </c>
      <c r="J37" s="57">
        <v>24</v>
      </c>
      <c r="K37" s="56">
        <v>57300</v>
      </c>
      <c r="L37" s="43" t="s">
        <v>572</v>
      </c>
      <c r="M37" s="128" t="s">
        <v>588</v>
      </c>
      <c r="N37" s="48">
        <v>1</v>
      </c>
      <c r="O37" s="64" t="s">
        <v>637</v>
      </c>
      <c r="P37" s="65">
        <v>6</v>
      </c>
      <c r="Q37" s="65"/>
      <c r="R37" s="65"/>
      <c r="S37" s="7">
        <v>6</v>
      </c>
      <c r="U37" s="8">
        <v>22</v>
      </c>
      <c r="V37" s="17"/>
    </row>
    <row r="38" spans="1:22" s="8" customFormat="1" ht="51" customHeight="1">
      <c r="A38" s="40">
        <v>30</v>
      </c>
      <c r="B38" s="54">
        <v>40693</v>
      </c>
      <c r="C38" s="63">
        <v>582023000022</v>
      </c>
      <c r="D38" s="140" t="s">
        <v>387</v>
      </c>
      <c r="E38" s="43" t="s">
        <v>702</v>
      </c>
      <c r="F38" s="43" t="s">
        <v>394</v>
      </c>
      <c r="G38" s="55">
        <v>1.5</v>
      </c>
      <c r="H38" s="45" t="s">
        <v>692</v>
      </c>
      <c r="I38" s="46">
        <v>139</v>
      </c>
      <c r="J38" s="57">
        <v>6</v>
      </c>
      <c r="K38" s="56">
        <v>9700</v>
      </c>
      <c r="L38" s="43" t="s">
        <v>572</v>
      </c>
      <c r="M38" s="122" t="s">
        <v>587</v>
      </c>
      <c r="N38" s="48">
        <v>1</v>
      </c>
      <c r="O38" s="64" t="s">
        <v>638</v>
      </c>
      <c r="P38" s="65">
        <v>7</v>
      </c>
      <c r="Q38" s="65"/>
      <c r="R38" s="65"/>
      <c r="S38" s="7">
        <v>7</v>
      </c>
      <c r="U38" s="8">
        <v>23</v>
      </c>
      <c r="V38" s="17"/>
    </row>
    <row r="39" spans="1:23" s="8" customFormat="1" ht="54" customHeight="1">
      <c r="A39" s="40">
        <v>31</v>
      </c>
      <c r="B39" s="54">
        <v>41122</v>
      </c>
      <c r="C39" s="63">
        <v>582022000025</v>
      </c>
      <c r="D39" s="140" t="s">
        <v>605</v>
      </c>
      <c r="E39" s="43" t="s">
        <v>606</v>
      </c>
      <c r="F39" s="43" t="s">
        <v>394</v>
      </c>
      <c r="G39" s="55">
        <v>2</v>
      </c>
      <c r="H39" s="45" t="s">
        <v>692</v>
      </c>
      <c r="I39" s="46">
        <v>368</v>
      </c>
      <c r="J39" s="57">
        <v>9</v>
      </c>
      <c r="K39" s="56">
        <v>21000</v>
      </c>
      <c r="L39" s="43" t="s">
        <v>572</v>
      </c>
      <c r="M39" s="122" t="s">
        <v>589</v>
      </c>
      <c r="N39" s="48">
        <v>1</v>
      </c>
      <c r="O39" s="64" t="s">
        <v>638</v>
      </c>
      <c r="P39" s="65">
        <v>8</v>
      </c>
      <c r="Q39" s="65"/>
      <c r="R39" s="65"/>
      <c r="S39" s="7">
        <v>9</v>
      </c>
      <c r="T39" s="17"/>
      <c r="U39" s="8">
        <v>24</v>
      </c>
      <c r="V39" s="17"/>
      <c r="W39" s="17"/>
    </row>
    <row r="40" spans="1:22" s="4" customFormat="1" ht="40.5" customHeight="1">
      <c r="A40" s="40">
        <v>32</v>
      </c>
      <c r="B40" s="72">
        <v>41569</v>
      </c>
      <c r="C40" s="9">
        <v>58221000002</v>
      </c>
      <c r="D40" s="11" t="s">
        <v>669</v>
      </c>
      <c r="E40" s="11" t="s">
        <v>670</v>
      </c>
      <c r="F40" s="43" t="s">
        <v>394</v>
      </c>
      <c r="G40" s="73">
        <v>48.64</v>
      </c>
      <c r="H40" s="45" t="s">
        <v>692</v>
      </c>
      <c r="I40" s="46">
        <v>4514</v>
      </c>
      <c r="J40" s="10">
        <v>6</v>
      </c>
      <c r="K40" s="56">
        <v>89000</v>
      </c>
      <c r="L40" s="96" t="s">
        <v>572</v>
      </c>
      <c r="M40" s="125" t="s">
        <v>675</v>
      </c>
      <c r="N40" s="33"/>
      <c r="O40" s="33"/>
      <c r="P40" s="65"/>
      <c r="Q40" s="65">
        <v>3</v>
      </c>
      <c r="R40" s="65"/>
      <c r="S40" s="7">
        <v>10</v>
      </c>
      <c r="T40" s="17"/>
      <c r="U40" s="8">
        <v>17</v>
      </c>
      <c r="V40" s="17"/>
    </row>
    <row r="41" spans="1:22" s="4" customFormat="1" ht="57.75">
      <c r="A41" s="40">
        <v>33</v>
      </c>
      <c r="B41" s="72">
        <v>41757</v>
      </c>
      <c r="C41" s="9">
        <v>58222000018</v>
      </c>
      <c r="D41" s="11" t="s">
        <v>583</v>
      </c>
      <c r="E41" s="11" t="s">
        <v>689</v>
      </c>
      <c r="F41" s="43" t="s">
        <v>394</v>
      </c>
      <c r="G41" s="55">
        <v>10</v>
      </c>
      <c r="H41" s="55" t="s">
        <v>658</v>
      </c>
      <c r="I41" s="46">
        <v>100</v>
      </c>
      <c r="J41" s="57">
        <v>0</v>
      </c>
      <c r="K41" s="56">
        <v>86000</v>
      </c>
      <c r="L41" s="43" t="s">
        <v>688</v>
      </c>
      <c r="M41" s="122" t="s">
        <v>590</v>
      </c>
      <c r="N41" s="74"/>
      <c r="O41" s="74"/>
      <c r="P41" s="65"/>
      <c r="Q41" s="65">
        <v>4</v>
      </c>
      <c r="R41" s="65"/>
      <c r="S41" s="7">
        <v>11</v>
      </c>
      <c r="T41" s="15"/>
      <c r="U41" s="8">
        <v>48</v>
      </c>
      <c r="V41" s="17"/>
    </row>
    <row r="42" spans="1:22" ht="34.5">
      <c r="A42" s="40">
        <v>34</v>
      </c>
      <c r="B42" s="23">
        <v>42075</v>
      </c>
      <c r="C42" s="176">
        <v>582043000027</v>
      </c>
      <c r="D42" s="177" t="s">
        <v>722</v>
      </c>
      <c r="E42" s="178" t="s">
        <v>723</v>
      </c>
      <c r="F42" s="121" t="s">
        <v>604</v>
      </c>
      <c r="G42" s="84">
        <v>120</v>
      </c>
      <c r="H42" s="85" t="s">
        <v>692</v>
      </c>
      <c r="I42" s="97">
        <v>0</v>
      </c>
      <c r="J42" s="98"/>
      <c r="K42" s="86" t="s">
        <v>761</v>
      </c>
      <c r="L42" s="43" t="s">
        <v>688</v>
      </c>
      <c r="M42" s="179" t="s">
        <v>588</v>
      </c>
      <c r="N42"/>
      <c r="O42"/>
      <c r="S42" s="7">
        <v>12</v>
      </c>
      <c r="T42" s="8"/>
      <c r="U42" s="8">
        <v>49</v>
      </c>
      <c r="V42" s="17"/>
    </row>
    <row r="43" spans="1:22" ht="23.25">
      <c r="A43" s="40">
        <v>35</v>
      </c>
      <c r="B43" s="23">
        <v>42256</v>
      </c>
      <c r="C43" s="176">
        <v>9871567330</v>
      </c>
      <c r="D43" s="180" t="s">
        <v>748</v>
      </c>
      <c r="E43" s="178" t="s">
        <v>749</v>
      </c>
      <c r="F43" s="121" t="s">
        <v>604</v>
      </c>
      <c r="G43" s="84">
        <v>2406.8</v>
      </c>
      <c r="H43" s="85"/>
      <c r="I43" s="513" t="s">
        <v>754</v>
      </c>
      <c r="J43" s="514"/>
      <c r="K43" s="116"/>
      <c r="L43" s="116"/>
      <c r="M43" s="126" t="s">
        <v>806</v>
      </c>
      <c r="N43"/>
      <c r="O43"/>
      <c r="S43" s="7">
        <v>13</v>
      </c>
      <c r="T43" s="8"/>
      <c r="U43" s="8">
        <v>50</v>
      </c>
      <c r="V43" s="17"/>
    </row>
    <row r="44" spans="1:22" ht="34.5">
      <c r="A44" s="40">
        <v>36</v>
      </c>
      <c r="B44" s="23">
        <v>42485</v>
      </c>
      <c r="C44" s="176">
        <v>5411612433</v>
      </c>
      <c r="D44" s="180" t="s">
        <v>780</v>
      </c>
      <c r="E44" s="178" t="s">
        <v>781</v>
      </c>
      <c r="F44" s="16" t="s">
        <v>648</v>
      </c>
      <c r="G44" s="84">
        <v>3.64</v>
      </c>
      <c r="H44" s="85" t="s">
        <v>782</v>
      </c>
      <c r="I44" s="97"/>
      <c r="J44" s="97"/>
      <c r="K44" s="88">
        <v>49997.2</v>
      </c>
      <c r="L44" s="43" t="s">
        <v>688</v>
      </c>
      <c r="M44" s="127" t="s">
        <v>590</v>
      </c>
      <c r="N44"/>
      <c r="O44"/>
      <c r="S44" s="7"/>
      <c r="T44" s="8"/>
      <c r="U44" s="8">
        <v>51</v>
      </c>
      <c r="V44" s="17"/>
    </row>
    <row r="45" spans="1:22" ht="34.5">
      <c r="A45" s="40">
        <v>37</v>
      </c>
      <c r="B45" s="23">
        <v>42496</v>
      </c>
      <c r="C45" s="176">
        <v>4330784754</v>
      </c>
      <c r="D45" s="180" t="s">
        <v>779</v>
      </c>
      <c r="E45" s="178" t="s">
        <v>776</v>
      </c>
      <c r="F45" s="121" t="s">
        <v>604</v>
      </c>
      <c r="G45" s="84">
        <v>247.63</v>
      </c>
      <c r="H45" s="85" t="s">
        <v>692</v>
      </c>
      <c r="I45" s="97">
        <v>0</v>
      </c>
      <c r="J45" s="97">
        <v>0</v>
      </c>
      <c r="K45" s="97">
        <v>24450000</v>
      </c>
      <c r="L45" s="109" t="s">
        <v>783</v>
      </c>
      <c r="M45" s="129" t="s">
        <v>588</v>
      </c>
      <c r="N45"/>
      <c r="O45"/>
      <c r="S45" s="7"/>
      <c r="T45" s="8"/>
      <c r="U45" s="8">
        <v>52</v>
      </c>
      <c r="V45" s="17"/>
    </row>
    <row r="46" spans="1:22" ht="26.25">
      <c r="A46" s="40">
        <v>38</v>
      </c>
      <c r="B46" s="181">
        <v>42562</v>
      </c>
      <c r="C46" s="182">
        <v>8768452035</v>
      </c>
      <c r="D46" s="130" t="s">
        <v>794</v>
      </c>
      <c r="E46" s="183" t="s">
        <v>795</v>
      </c>
      <c r="F46" s="133" t="s">
        <v>648</v>
      </c>
      <c r="G46" s="134">
        <v>1.3</v>
      </c>
      <c r="H46" s="85" t="s">
        <v>692</v>
      </c>
      <c r="I46" s="135"/>
      <c r="J46" s="92"/>
      <c r="K46" s="115">
        <v>9600</v>
      </c>
      <c r="L46" s="119" t="s">
        <v>688</v>
      </c>
      <c r="M46" s="135" t="s">
        <v>796</v>
      </c>
      <c r="N46"/>
      <c r="O46"/>
      <c r="S46" s="7"/>
      <c r="T46" s="8"/>
      <c r="U46" s="8">
        <v>53</v>
      </c>
      <c r="V46" s="17"/>
    </row>
    <row r="47" spans="1:18" ht="17.25">
      <c r="A47" s="505" t="s">
        <v>634</v>
      </c>
      <c r="B47" s="506"/>
      <c r="C47" s="507"/>
      <c r="D47" s="90"/>
      <c r="E47" s="75"/>
      <c r="F47" s="75"/>
      <c r="G47" s="103">
        <f>G7+G31</f>
        <v>3123.1070000000004</v>
      </c>
      <c r="H47" s="76"/>
      <c r="I47" s="94">
        <f>I7+I31</f>
        <v>33006</v>
      </c>
      <c r="J47" s="94">
        <f>J7+J31</f>
        <v>251</v>
      </c>
      <c r="K47" s="94">
        <f>K7+K31</f>
        <v>25560378.2</v>
      </c>
      <c r="L47" s="12"/>
      <c r="M47" s="125"/>
      <c r="N47" s="77"/>
      <c r="O47" s="77"/>
      <c r="P47" s="65"/>
      <c r="Q47" s="13"/>
      <c r="R47" s="13"/>
    </row>
    <row r="48" ht="13.5" hidden="1">
      <c r="G48" s="102"/>
    </row>
    <row r="49" spans="1:18" ht="13.5" hidden="1">
      <c r="A49" s="13"/>
      <c r="B49" s="13"/>
      <c r="C49" s="13"/>
      <c r="E49" s="13"/>
      <c r="F49" s="106">
        <f>SUM(G42:G43)</f>
        <v>2526.8</v>
      </c>
      <c r="G49" s="78"/>
      <c r="H49" s="78"/>
      <c r="I49" s="79"/>
      <c r="J49" s="80"/>
      <c r="K49" s="81"/>
      <c r="L49" s="50"/>
      <c r="M49" s="184"/>
      <c r="N49" s="77"/>
      <c r="O49" s="77"/>
      <c r="P49" s="13"/>
      <c r="Q49" s="13"/>
      <c r="R49" s="13"/>
    </row>
    <row r="50" spans="7:10" ht="16.5" customHeight="1" hidden="1">
      <c r="G50" s="101">
        <f>SUM(G8:G21,G32:G42)</f>
        <v>304.50699999999995</v>
      </c>
      <c r="H50" s="21"/>
      <c r="I50" s="185">
        <f>G50*1000000*21000</f>
        <v>6394646999999.999</v>
      </c>
      <c r="J50" s="82"/>
    </row>
    <row r="51" spans="5:11" ht="13.5" hidden="1">
      <c r="E51" s="31"/>
      <c r="F51" s="31"/>
      <c r="G51" s="101"/>
      <c r="H51" s="21"/>
      <c r="I51" s="186">
        <f>G50*1000000*22000</f>
        <v>6699153999999.999</v>
      </c>
      <c r="J51" s="82"/>
      <c r="K51" s="105">
        <f>G47*1000000*21000</f>
        <v>65585247000000.01</v>
      </c>
    </row>
    <row r="52" spans="6:13" ht="13.5">
      <c r="F52" s="31"/>
      <c r="G52" s="101"/>
      <c r="H52" s="21"/>
      <c r="I52" s="87"/>
      <c r="J52" s="82"/>
      <c r="M52" s="187"/>
    </row>
    <row r="53" spans="7:13" ht="21" customHeight="1">
      <c r="G53" s="108"/>
      <c r="I53" s="87"/>
      <c r="M53" s="187">
        <f>SUM(G44:G46)</f>
        <v>252.57</v>
      </c>
    </row>
    <row r="54" spans="5:11" ht="13.5">
      <c r="E54" s="31"/>
      <c r="F54" s="31"/>
      <c r="G54" s="108">
        <f>G47-G8</f>
        <v>3103.1070000000004</v>
      </c>
      <c r="I54" s="91"/>
      <c r="K54" s="108"/>
    </row>
    <row r="55" spans="6:11" ht="13.5">
      <c r="F55" s="31"/>
      <c r="G55" s="108"/>
      <c r="K55" s="108"/>
    </row>
    <row r="56" spans="6:13" ht="13.5">
      <c r="F56" s="31"/>
      <c r="H56" s="108"/>
      <c r="I56" s="87"/>
      <c r="M56" s="187"/>
    </row>
    <row r="57" ht="13.5">
      <c r="K57" s="108"/>
    </row>
    <row r="59" spans="6:11" ht="13.5">
      <c r="F59" s="31"/>
      <c r="K59" s="108"/>
    </row>
    <row r="61" ht="13.5">
      <c r="F61" s="31"/>
    </row>
    <row r="77" ht="13.5">
      <c r="C77" t="s">
        <v>778</v>
      </c>
    </row>
  </sheetData>
  <sheetProtection/>
  <mergeCells count="16">
    <mergeCell ref="A47:C47"/>
    <mergeCell ref="E5:E6"/>
    <mergeCell ref="M5:M6"/>
    <mergeCell ref="G5:G6"/>
    <mergeCell ref="K5:K6"/>
    <mergeCell ref="L5:L6"/>
    <mergeCell ref="A31:E31"/>
    <mergeCell ref="I43:J43"/>
    <mergeCell ref="F5:F6"/>
    <mergeCell ref="A3:L3"/>
    <mergeCell ref="A7:F7"/>
    <mergeCell ref="I5:J5"/>
    <mergeCell ref="A5:A6"/>
    <mergeCell ref="B5:B6"/>
    <mergeCell ref="C5:C6"/>
    <mergeCell ref="D5:D6"/>
  </mergeCells>
  <printOptions/>
  <pageMargins left="0.5905511811023623" right="0.4330708661417323" top="0.5511811023622047" bottom="0.4724409448818898"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P252"/>
  <sheetViews>
    <sheetView zoomScalePageLayoutView="0" workbookViewId="0" topLeftCell="A192">
      <selection activeCell="J196" sqref="A1:IV196"/>
    </sheetView>
  </sheetViews>
  <sheetFormatPr defaultColWidth="9.140625" defaultRowHeight="15"/>
  <cols>
    <col min="1" max="1" width="4.421875" style="191" bestFit="1" customWidth="1"/>
    <col min="2" max="2" width="9.57421875" style="255" customWidth="1"/>
    <col min="3" max="3" width="14.140625" style="199" customWidth="1"/>
    <col min="4" max="4" width="22.8515625" style="199" customWidth="1"/>
    <col min="5" max="5" width="26.57421875" style="199" customWidth="1"/>
    <col min="6" max="6" width="23.28125" style="199" customWidth="1"/>
    <col min="7" max="7" width="16.8515625" style="256" bestFit="1" customWidth="1"/>
    <col min="8" max="8" width="11.140625" style="199" customWidth="1"/>
    <col min="9" max="9" width="7.140625" style="204" bestFit="1" customWidth="1"/>
    <col min="10" max="10" width="13.28125" style="199" bestFit="1" customWidth="1"/>
    <col min="11" max="11" width="13.00390625" style="191" hidden="1" customWidth="1"/>
    <col min="12" max="12" width="19.57421875" style="191" hidden="1" customWidth="1"/>
    <col min="13" max="13" width="6.28125" style="191" customWidth="1"/>
    <col min="14" max="14" width="16.57421875" style="191" customWidth="1"/>
    <col min="15" max="15" width="18.57421875" style="191" customWidth="1"/>
    <col min="16" max="16" width="18.57421875" style="191" bestFit="1" customWidth="1"/>
    <col min="17" max="16384" width="9.00390625" style="191" customWidth="1"/>
  </cols>
  <sheetData>
    <row r="1" spans="1:10" ht="15">
      <c r="A1" s="518" t="s">
        <v>660</v>
      </c>
      <c r="B1" s="518"/>
      <c r="C1" s="518"/>
      <c r="D1" s="518"/>
      <c r="E1" s="518"/>
      <c r="F1" s="518"/>
      <c r="G1" s="518"/>
      <c r="H1" s="518"/>
      <c r="I1" s="518"/>
      <c r="J1" s="518"/>
    </row>
    <row r="2" spans="1:9" ht="13.5">
      <c r="A2" s="241"/>
      <c r="B2" s="242"/>
      <c r="C2" s="241"/>
      <c r="D2" s="241"/>
      <c r="E2" s="241"/>
      <c r="F2" s="241"/>
      <c r="G2" s="241"/>
      <c r="H2" s="241"/>
      <c r="I2" s="243"/>
    </row>
    <row r="3" spans="1:15" ht="22.5" customHeight="1">
      <c r="A3" s="517" t="s">
        <v>399</v>
      </c>
      <c r="B3" s="521" t="s">
        <v>575</v>
      </c>
      <c r="C3" s="517" t="s">
        <v>401</v>
      </c>
      <c r="D3" s="517" t="s">
        <v>400</v>
      </c>
      <c r="E3" s="517" t="s">
        <v>385</v>
      </c>
      <c r="F3" s="517" t="s">
        <v>374</v>
      </c>
      <c r="G3" s="517" t="s">
        <v>545</v>
      </c>
      <c r="H3" s="517" t="s">
        <v>574</v>
      </c>
      <c r="I3" s="520" t="s">
        <v>715</v>
      </c>
      <c r="J3" s="517" t="s">
        <v>402</v>
      </c>
      <c r="K3" s="516" t="s">
        <v>649</v>
      </c>
      <c r="L3" s="257"/>
      <c r="M3" s="257"/>
      <c r="N3" s="257"/>
      <c r="O3" s="244"/>
    </row>
    <row r="4" spans="1:15" ht="18" customHeight="1">
      <c r="A4" s="517"/>
      <c r="B4" s="521"/>
      <c r="C4" s="517"/>
      <c r="D4" s="517"/>
      <c r="E4" s="517"/>
      <c r="F4" s="517"/>
      <c r="G4" s="517"/>
      <c r="H4" s="517"/>
      <c r="I4" s="520"/>
      <c r="J4" s="517"/>
      <c r="K4" s="516"/>
      <c r="L4" s="257"/>
      <c r="M4" s="257"/>
      <c r="N4" s="257"/>
      <c r="O4" s="244"/>
    </row>
    <row r="5" spans="1:16" ht="26.25" customHeight="1">
      <c r="A5" s="519" t="s">
        <v>546</v>
      </c>
      <c r="B5" s="519"/>
      <c r="C5" s="519"/>
      <c r="D5" s="519"/>
      <c r="E5" s="519"/>
      <c r="F5" s="519"/>
      <c r="G5" s="258">
        <f>SUM(G6:G194)</f>
        <v>5819211883059</v>
      </c>
      <c r="H5" s="258">
        <f>SUM(H6:H195)</f>
        <v>9949</v>
      </c>
      <c r="I5" s="259"/>
      <c r="J5" s="260" t="s">
        <v>642</v>
      </c>
      <c r="K5" s="257"/>
      <c r="L5" s="257"/>
      <c r="M5" s="257"/>
      <c r="N5" s="257"/>
      <c r="O5" s="244"/>
      <c r="P5" s="245"/>
    </row>
    <row r="6" spans="1:15" ht="13.5">
      <c r="A6" s="261">
        <v>1</v>
      </c>
      <c r="B6" s="262">
        <v>38743</v>
      </c>
      <c r="C6" s="263" t="s">
        <v>406</v>
      </c>
      <c r="D6" s="264" t="s">
        <v>403</v>
      </c>
      <c r="E6" s="264" t="s">
        <v>405</v>
      </c>
      <c r="F6" s="264" t="s">
        <v>404</v>
      </c>
      <c r="G6" s="265">
        <v>900000000</v>
      </c>
      <c r="H6" s="266">
        <v>100</v>
      </c>
      <c r="I6" s="267"/>
      <c r="J6" s="268" t="s">
        <v>572</v>
      </c>
      <c r="K6" s="257">
        <v>3840309</v>
      </c>
      <c r="L6" s="257" t="s">
        <v>652</v>
      </c>
      <c r="M6" s="257"/>
      <c r="N6" s="257"/>
      <c r="O6" s="246"/>
    </row>
    <row r="7" spans="1:15" ht="34.5">
      <c r="A7" s="261">
        <v>2</v>
      </c>
      <c r="B7" s="262">
        <v>38784</v>
      </c>
      <c r="C7" s="263" t="s">
        <v>410</v>
      </c>
      <c r="D7" s="264" t="s">
        <v>407</v>
      </c>
      <c r="E7" s="264" t="s">
        <v>409</v>
      </c>
      <c r="F7" s="264" t="s">
        <v>408</v>
      </c>
      <c r="G7" s="265">
        <v>2029000000</v>
      </c>
      <c r="H7" s="266">
        <v>25</v>
      </c>
      <c r="I7" s="267"/>
      <c r="J7" s="268" t="s">
        <v>572</v>
      </c>
      <c r="K7" s="257">
        <v>3852419</v>
      </c>
      <c r="L7" s="257" t="s">
        <v>652</v>
      </c>
      <c r="M7" s="257"/>
      <c r="N7" s="257"/>
      <c r="O7" s="246"/>
    </row>
    <row r="8" spans="1:15" s="437" customFormat="1" ht="23.25">
      <c r="A8" s="427">
        <v>3</v>
      </c>
      <c r="B8" s="428">
        <v>38853</v>
      </c>
      <c r="C8" s="429" t="s">
        <v>414</v>
      </c>
      <c r="D8" s="430" t="s">
        <v>411</v>
      </c>
      <c r="E8" s="430" t="s">
        <v>413</v>
      </c>
      <c r="F8" s="430" t="s">
        <v>412</v>
      </c>
      <c r="G8" s="431">
        <v>365000000</v>
      </c>
      <c r="H8" s="432">
        <v>140</v>
      </c>
      <c r="I8" s="433"/>
      <c r="J8" s="434" t="s">
        <v>572</v>
      </c>
      <c r="K8" s="435">
        <v>3889043</v>
      </c>
      <c r="L8" s="435" t="s">
        <v>653</v>
      </c>
      <c r="M8" s="435"/>
      <c r="N8" s="435"/>
      <c r="O8" s="436"/>
    </row>
    <row r="9" spans="1:15" ht="23.25">
      <c r="A9" s="261">
        <v>4</v>
      </c>
      <c r="B9" s="262">
        <v>38867</v>
      </c>
      <c r="C9" s="263" t="s">
        <v>418</v>
      </c>
      <c r="D9" s="264" t="s">
        <v>415</v>
      </c>
      <c r="E9" s="264" t="s">
        <v>417</v>
      </c>
      <c r="F9" s="264" t="s">
        <v>416</v>
      </c>
      <c r="G9" s="265">
        <v>1500000000</v>
      </c>
      <c r="H9" s="266">
        <v>50</v>
      </c>
      <c r="I9" s="267"/>
      <c r="J9" s="268" t="s">
        <v>572</v>
      </c>
      <c r="K9" s="257">
        <v>3883874</v>
      </c>
      <c r="L9" s="257" t="s">
        <v>652</v>
      </c>
      <c r="M9" s="257"/>
      <c r="N9" s="257"/>
      <c r="O9" s="246"/>
    </row>
    <row r="10" spans="1:15" ht="23.25">
      <c r="A10" s="261">
        <v>5</v>
      </c>
      <c r="B10" s="262">
        <v>38870</v>
      </c>
      <c r="C10" s="263" t="s">
        <v>569</v>
      </c>
      <c r="D10" s="264" t="s">
        <v>419</v>
      </c>
      <c r="E10" s="264" t="s">
        <v>421</v>
      </c>
      <c r="F10" s="264" t="s">
        <v>420</v>
      </c>
      <c r="G10" s="265">
        <v>13340000000</v>
      </c>
      <c r="H10" s="266">
        <v>59</v>
      </c>
      <c r="I10" s="267"/>
      <c r="J10" s="268" t="s">
        <v>572</v>
      </c>
      <c r="K10" s="257">
        <v>3654754</v>
      </c>
      <c r="L10" s="257" t="s">
        <v>653</v>
      </c>
      <c r="M10" s="257"/>
      <c r="N10" s="257"/>
      <c r="O10" s="246"/>
    </row>
    <row r="11" spans="1:15" ht="23.25">
      <c r="A11" s="261">
        <v>6</v>
      </c>
      <c r="B11" s="262">
        <v>38876</v>
      </c>
      <c r="C11" s="263" t="s">
        <v>425</v>
      </c>
      <c r="D11" s="264" t="s">
        <v>422</v>
      </c>
      <c r="E11" s="264" t="s">
        <v>424</v>
      </c>
      <c r="F11" s="264" t="s">
        <v>423</v>
      </c>
      <c r="G11" s="265">
        <v>900000000</v>
      </c>
      <c r="H11" s="266">
        <v>56</v>
      </c>
      <c r="I11" s="267"/>
      <c r="J11" s="268" t="s">
        <v>572</v>
      </c>
      <c r="K11" s="257">
        <v>3862114</v>
      </c>
      <c r="L11" s="269" t="s">
        <v>652</v>
      </c>
      <c r="M11" s="257"/>
      <c r="N11" s="257"/>
      <c r="O11" s="246"/>
    </row>
    <row r="12" spans="1:15" ht="23.25">
      <c r="A12" s="261">
        <v>7</v>
      </c>
      <c r="B12" s="262">
        <v>38971</v>
      </c>
      <c r="C12" s="263" t="s">
        <v>429</v>
      </c>
      <c r="D12" s="264" t="s">
        <v>426</v>
      </c>
      <c r="E12" s="264" t="s">
        <v>428</v>
      </c>
      <c r="F12" s="264" t="s">
        <v>427</v>
      </c>
      <c r="G12" s="265">
        <v>7900000000</v>
      </c>
      <c r="H12" s="266">
        <v>50</v>
      </c>
      <c r="I12" s="267"/>
      <c r="J12" s="268" t="s">
        <v>572</v>
      </c>
      <c r="K12" s="257">
        <v>3862557</v>
      </c>
      <c r="L12" s="257" t="s">
        <v>652</v>
      </c>
      <c r="M12" s="257"/>
      <c r="N12" s="257"/>
      <c r="O12" s="246"/>
    </row>
    <row r="13" spans="1:15" ht="23.25">
      <c r="A13" s="261">
        <v>8</v>
      </c>
      <c r="B13" s="262">
        <v>39142</v>
      </c>
      <c r="C13" s="263">
        <v>58121000001</v>
      </c>
      <c r="D13" s="264" t="s">
        <v>430</v>
      </c>
      <c r="E13" s="264" t="s">
        <v>431</v>
      </c>
      <c r="F13" s="264" t="s">
        <v>416</v>
      </c>
      <c r="G13" s="265">
        <v>7300000000</v>
      </c>
      <c r="H13" s="266">
        <v>15</v>
      </c>
      <c r="I13" s="267"/>
      <c r="J13" s="268" t="s">
        <v>572</v>
      </c>
      <c r="K13" s="257"/>
      <c r="L13" s="257" t="s">
        <v>652</v>
      </c>
      <c r="M13" s="257"/>
      <c r="N13" s="257"/>
      <c r="O13" s="246"/>
    </row>
    <row r="14" spans="1:15" ht="23.25">
      <c r="A14" s="261">
        <v>9</v>
      </c>
      <c r="B14" s="262">
        <v>39199</v>
      </c>
      <c r="C14" s="263">
        <v>58111000007</v>
      </c>
      <c r="D14" s="264" t="s">
        <v>432</v>
      </c>
      <c r="E14" s="264" t="s">
        <v>434</v>
      </c>
      <c r="F14" s="264" t="s">
        <v>433</v>
      </c>
      <c r="G14" s="265">
        <v>3000000000</v>
      </c>
      <c r="H14" s="266"/>
      <c r="I14" s="267"/>
      <c r="J14" s="268" t="s">
        <v>572</v>
      </c>
      <c r="K14" s="257"/>
      <c r="L14" s="257" t="s">
        <v>652</v>
      </c>
      <c r="M14" s="257"/>
      <c r="N14" s="257"/>
      <c r="O14" s="246"/>
    </row>
    <row r="15" spans="1:15" ht="23.25">
      <c r="A15" s="261">
        <v>10</v>
      </c>
      <c r="B15" s="262">
        <v>39199</v>
      </c>
      <c r="C15" s="263">
        <v>58121000008</v>
      </c>
      <c r="D15" s="270" t="s">
        <v>436</v>
      </c>
      <c r="E15" s="264" t="s">
        <v>438</v>
      </c>
      <c r="F15" s="264" t="s">
        <v>437</v>
      </c>
      <c r="G15" s="265">
        <v>28363921000</v>
      </c>
      <c r="H15" s="266">
        <v>105</v>
      </c>
      <c r="I15" s="267"/>
      <c r="J15" s="268" t="s">
        <v>572</v>
      </c>
      <c r="K15" s="257"/>
      <c r="L15" s="257" t="s">
        <v>652</v>
      </c>
      <c r="M15" s="257"/>
      <c r="N15" s="257"/>
      <c r="O15" s="246"/>
    </row>
    <row r="16" spans="1:15" ht="23.25">
      <c r="A16" s="261">
        <v>11</v>
      </c>
      <c r="B16" s="262">
        <v>39329</v>
      </c>
      <c r="C16" s="263">
        <v>58121000013</v>
      </c>
      <c r="D16" s="270" t="s">
        <v>706</v>
      </c>
      <c r="E16" s="264" t="s">
        <v>441</v>
      </c>
      <c r="F16" s="264" t="s">
        <v>440</v>
      </c>
      <c r="G16" s="265">
        <v>5576000000</v>
      </c>
      <c r="H16" s="266">
        <v>300</v>
      </c>
      <c r="I16" s="267"/>
      <c r="J16" s="268" t="s">
        <v>572</v>
      </c>
      <c r="K16" s="257"/>
      <c r="L16" s="257" t="s">
        <v>652</v>
      </c>
      <c r="M16" s="257"/>
      <c r="N16" s="257"/>
      <c r="O16" s="246"/>
    </row>
    <row r="17" spans="1:15" ht="33" customHeight="1">
      <c r="A17" s="261">
        <v>12</v>
      </c>
      <c r="B17" s="271">
        <v>39337</v>
      </c>
      <c r="C17" s="263">
        <v>58121000014</v>
      </c>
      <c r="D17" s="270" t="s">
        <v>442</v>
      </c>
      <c r="E17" s="264" t="s">
        <v>443</v>
      </c>
      <c r="F17" s="264" t="s">
        <v>435</v>
      </c>
      <c r="G17" s="265">
        <v>22911763312</v>
      </c>
      <c r="H17" s="266">
        <v>84</v>
      </c>
      <c r="I17" s="267"/>
      <c r="J17" s="268" t="s">
        <v>572</v>
      </c>
      <c r="K17" s="257">
        <v>3822064</v>
      </c>
      <c r="L17" s="272" t="s">
        <v>654</v>
      </c>
      <c r="M17" s="257"/>
      <c r="N17" s="257"/>
      <c r="O17" s="246"/>
    </row>
    <row r="18" spans="1:15" s="437" customFormat="1" ht="23.25">
      <c r="A18" s="427">
        <v>13</v>
      </c>
      <c r="B18" s="428">
        <v>39337</v>
      </c>
      <c r="C18" s="429">
        <v>58121000015</v>
      </c>
      <c r="D18" s="438" t="s">
        <v>234</v>
      </c>
      <c r="E18" s="430" t="s">
        <v>446</v>
      </c>
      <c r="F18" s="430" t="s">
        <v>445</v>
      </c>
      <c r="G18" s="431">
        <v>42000000000</v>
      </c>
      <c r="H18" s="432">
        <v>100</v>
      </c>
      <c r="I18" s="433"/>
      <c r="J18" s="434" t="s">
        <v>235</v>
      </c>
      <c r="K18" s="435">
        <v>83224042</v>
      </c>
      <c r="L18" s="435" t="s">
        <v>652</v>
      </c>
      <c r="M18" s="435"/>
      <c r="N18" s="435"/>
      <c r="O18" s="436"/>
    </row>
    <row r="19" spans="1:15" ht="13.5">
      <c r="A19" s="261">
        <v>14</v>
      </c>
      <c r="B19" s="262">
        <v>39337</v>
      </c>
      <c r="C19" s="263">
        <v>58121000016</v>
      </c>
      <c r="D19" s="270" t="s">
        <v>444</v>
      </c>
      <c r="E19" s="264" t="s">
        <v>452</v>
      </c>
      <c r="F19" s="264" t="s">
        <v>451</v>
      </c>
      <c r="G19" s="265">
        <v>29400000000</v>
      </c>
      <c r="H19" s="266">
        <v>100</v>
      </c>
      <c r="I19" s="267"/>
      <c r="J19" s="268" t="s">
        <v>572</v>
      </c>
      <c r="K19" s="257">
        <v>83224042</v>
      </c>
      <c r="L19" s="257" t="s">
        <v>652</v>
      </c>
      <c r="M19" s="257"/>
      <c r="N19" s="257"/>
      <c r="O19" s="246"/>
    </row>
    <row r="20" spans="1:15" s="437" customFormat="1" ht="13.5">
      <c r="A20" s="427">
        <v>15</v>
      </c>
      <c r="B20" s="428">
        <v>39337</v>
      </c>
      <c r="C20" s="429">
        <v>58121000017</v>
      </c>
      <c r="D20" s="438" t="s">
        <v>444</v>
      </c>
      <c r="E20" s="430" t="s">
        <v>448</v>
      </c>
      <c r="F20" s="430" t="s">
        <v>447</v>
      </c>
      <c r="G20" s="431">
        <v>120000000000</v>
      </c>
      <c r="H20" s="432">
        <v>1000</v>
      </c>
      <c r="I20" s="433"/>
      <c r="J20" s="434" t="s">
        <v>572</v>
      </c>
      <c r="K20" s="435">
        <v>83224042</v>
      </c>
      <c r="L20" s="435" t="s">
        <v>652</v>
      </c>
      <c r="M20" s="435"/>
      <c r="N20" s="435"/>
      <c r="O20" s="436"/>
    </row>
    <row r="21" spans="1:15" s="450" customFormat="1" ht="13.5">
      <c r="A21" s="439">
        <v>16</v>
      </c>
      <c r="B21" s="440">
        <v>39337</v>
      </c>
      <c r="C21" s="441">
        <v>58121000018</v>
      </c>
      <c r="D21" s="442" t="s">
        <v>444</v>
      </c>
      <c r="E21" s="443" t="s">
        <v>450</v>
      </c>
      <c r="F21" s="443" t="s">
        <v>449</v>
      </c>
      <c r="G21" s="444">
        <v>20000000000</v>
      </c>
      <c r="H21" s="445">
        <v>100</v>
      </c>
      <c r="I21" s="446"/>
      <c r="J21" s="447" t="s">
        <v>572</v>
      </c>
      <c r="K21" s="448">
        <v>83224042</v>
      </c>
      <c r="L21" s="448" t="s">
        <v>652</v>
      </c>
      <c r="M21" s="448"/>
      <c r="N21" s="448"/>
      <c r="O21" s="449"/>
    </row>
    <row r="22" spans="1:15" ht="23.25">
      <c r="A22" s="261">
        <v>17</v>
      </c>
      <c r="B22" s="262">
        <v>39384</v>
      </c>
      <c r="C22" s="263">
        <v>58121000020</v>
      </c>
      <c r="D22" s="270" t="s">
        <v>453</v>
      </c>
      <c r="E22" s="264" t="s">
        <v>455</v>
      </c>
      <c r="F22" s="264" t="s">
        <v>454</v>
      </c>
      <c r="G22" s="265">
        <v>2101710000</v>
      </c>
      <c r="H22" s="266">
        <v>20</v>
      </c>
      <c r="I22" s="267"/>
      <c r="J22" s="268" t="s">
        <v>572</v>
      </c>
      <c r="K22" s="257">
        <v>939617972</v>
      </c>
      <c r="L22" s="257" t="s">
        <v>655</v>
      </c>
      <c r="M22" s="257"/>
      <c r="N22" s="257"/>
      <c r="O22" s="246"/>
    </row>
    <row r="23" spans="1:15" s="450" customFormat="1" ht="31.5" customHeight="1">
      <c r="A23" s="439">
        <v>18</v>
      </c>
      <c r="B23" s="440">
        <v>39405</v>
      </c>
      <c r="C23" s="441">
        <v>58121000021</v>
      </c>
      <c r="D23" s="442" t="s">
        <v>456</v>
      </c>
      <c r="E23" s="443" t="s">
        <v>458</v>
      </c>
      <c r="F23" s="443" t="s">
        <v>457</v>
      </c>
      <c r="G23" s="444">
        <v>601750000</v>
      </c>
      <c r="H23" s="445">
        <v>33</v>
      </c>
      <c r="I23" s="446"/>
      <c r="J23" s="447" t="s">
        <v>572</v>
      </c>
      <c r="K23" s="448">
        <v>3671134</v>
      </c>
      <c r="L23" s="448" t="s">
        <v>652</v>
      </c>
      <c r="M23" s="448"/>
      <c r="N23" s="448"/>
      <c r="O23" s="449"/>
    </row>
    <row r="24" spans="1:15" ht="23.25">
      <c r="A24" s="261">
        <v>19</v>
      </c>
      <c r="B24" s="262">
        <v>39434</v>
      </c>
      <c r="C24" s="263">
        <v>58121000023</v>
      </c>
      <c r="D24" s="270" t="s">
        <v>459</v>
      </c>
      <c r="E24" s="264" t="s">
        <v>460</v>
      </c>
      <c r="F24" s="264" t="s">
        <v>827</v>
      </c>
      <c r="G24" s="265">
        <v>18581547000</v>
      </c>
      <c r="H24" s="266">
        <v>34</v>
      </c>
      <c r="I24" s="267"/>
      <c r="J24" s="268" t="s">
        <v>572</v>
      </c>
      <c r="K24" s="257"/>
      <c r="L24" s="257" t="s">
        <v>652</v>
      </c>
      <c r="M24" s="257"/>
      <c r="N24" s="257"/>
      <c r="O24" s="246"/>
    </row>
    <row r="25" spans="1:16" ht="34.5">
      <c r="A25" s="261">
        <v>20</v>
      </c>
      <c r="B25" s="262">
        <v>39441</v>
      </c>
      <c r="C25" s="263">
        <v>58121000024</v>
      </c>
      <c r="D25" s="270" t="s">
        <v>461</v>
      </c>
      <c r="E25" s="264" t="s">
        <v>463</v>
      </c>
      <c r="F25" s="264" t="s">
        <v>462</v>
      </c>
      <c r="G25" s="265">
        <v>948000000</v>
      </c>
      <c r="H25" s="266">
        <v>80</v>
      </c>
      <c r="I25" s="267"/>
      <c r="J25" s="268" t="s">
        <v>572</v>
      </c>
      <c r="K25" s="257">
        <v>903831161</v>
      </c>
      <c r="L25" s="257" t="s">
        <v>652</v>
      </c>
      <c r="M25" s="257"/>
      <c r="N25" s="257"/>
      <c r="O25" s="246"/>
      <c r="P25" s="245"/>
    </row>
    <row r="26" spans="1:16" ht="41.25">
      <c r="A26" s="261">
        <v>21</v>
      </c>
      <c r="B26" s="262">
        <v>39597</v>
      </c>
      <c r="C26" s="263">
        <v>58121000028</v>
      </c>
      <c r="D26" s="270" t="s">
        <v>464</v>
      </c>
      <c r="E26" s="264" t="s">
        <v>465</v>
      </c>
      <c r="F26" s="264" t="s">
        <v>656</v>
      </c>
      <c r="G26" s="265">
        <v>32000000000</v>
      </c>
      <c r="H26" s="266">
        <v>1000</v>
      </c>
      <c r="I26" s="267"/>
      <c r="J26" s="268" t="s">
        <v>572</v>
      </c>
      <c r="K26" s="272" t="s">
        <v>650</v>
      </c>
      <c r="L26" s="257" t="s">
        <v>652</v>
      </c>
      <c r="M26" s="257"/>
      <c r="N26" s="257"/>
      <c r="O26" s="246"/>
      <c r="P26" s="245"/>
    </row>
    <row r="27" spans="1:16" ht="23.25">
      <c r="A27" s="261">
        <v>22</v>
      </c>
      <c r="B27" s="262">
        <v>39701</v>
      </c>
      <c r="C27" s="263">
        <v>58121000031</v>
      </c>
      <c r="D27" s="270" t="s">
        <v>466</v>
      </c>
      <c r="E27" s="264" t="s">
        <v>468</v>
      </c>
      <c r="F27" s="264" t="s">
        <v>467</v>
      </c>
      <c r="G27" s="265">
        <v>7977700000</v>
      </c>
      <c r="H27" s="266">
        <v>20</v>
      </c>
      <c r="I27" s="267"/>
      <c r="J27" s="268" t="s">
        <v>572</v>
      </c>
      <c r="K27" s="257">
        <v>3840939</v>
      </c>
      <c r="L27" s="257" t="s">
        <v>652</v>
      </c>
      <c r="M27" s="257"/>
      <c r="N27" s="257"/>
      <c r="O27" s="246"/>
      <c r="P27" s="245"/>
    </row>
    <row r="28" spans="1:15" ht="13.5">
      <c r="A28" s="261">
        <v>23</v>
      </c>
      <c r="B28" s="262">
        <v>39776</v>
      </c>
      <c r="C28" s="263">
        <v>58121000032</v>
      </c>
      <c r="D28" s="270" t="s">
        <v>469</v>
      </c>
      <c r="E28" s="264" t="s">
        <v>471</v>
      </c>
      <c r="F28" s="264" t="s">
        <v>470</v>
      </c>
      <c r="G28" s="265">
        <v>7977700000</v>
      </c>
      <c r="H28" s="266">
        <v>20</v>
      </c>
      <c r="I28" s="267"/>
      <c r="J28" s="268" t="s">
        <v>572</v>
      </c>
      <c r="K28" s="257">
        <v>3834557</v>
      </c>
      <c r="L28" s="257" t="s">
        <v>652</v>
      </c>
      <c r="M28" s="257"/>
      <c r="N28" s="257"/>
      <c r="O28" s="246"/>
    </row>
    <row r="29" spans="1:15" ht="23.25">
      <c r="A29" s="261">
        <v>24</v>
      </c>
      <c r="B29" s="262">
        <v>39832</v>
      </c>
      <c r="C29" s="263">
        <v>58121000034</v>
      </c>
      <c r="D29" s="264" t="s">
        <v>472</v>
      </c>
      <c r="E29" s="264" t="s">
        <v>474</v>
      </c>
      <c r="F29" s="264" t="s">
        <v>473</v>
      </c>
      <c r="G29" s="265">
        <v>15000000000</v>
      </c>
      <c r="H29" s="266">
        <v>50</v>
      </c>
      <c r="I29" s="267"/>
      <c r="J29" s="268" t="s">
        <v>572</v>
      </c>
      <c r="K29" s="257">
        <v>3882695</v>
      </c>
      <c r="L29" s="257" t="s">
        <v>652</v>
      </c>
      <c r="M29" s="257"/>
      <c r="N29" s="257"/>
      <c r="O29" s="246"/>
    </row>
    <row r="30" spans="1:15" ht="23.25">
      <c r="A30" s="261">
        <v>25</v>
      </c>
      <c r="B30" s="262">
        <v>39885</v>
      </c>
      <c r="C30" s="263">
        <v>58121000035</v>
      </c>
      <c r="D30" s="264" t="s">
        <v>475</v>
      </c>
      <c r="E30" s="264" t="s">
        <v>477</v>
      </c>
      <c r="F30" s="264" t="s">
        <v>476</v>
      </c>
      <c r="G30" s="265">
        <v>12000000000</v>
      </c>
      <c r="H30" s="266">
        <v>20</v>
      </c>
      <c r="I30" s="267"/>
      <c r="J30" s="268" t="s">
        <v>572</v>
      </c>
      <c r="K30" s="257"/>
      <c r="L30" s="257" t="s">
        <v>652</v>
      </c>
      <c r="M30" s="257"/>
      <c r="N30" s="257"/>
      <c r="O30" s="246"/>
    </row>
    <row r="31" spans="1:15" ht="23.25">
      <c r="A31" s="261">
        <v>26</v>
      </c>
      <c r="B31" s="262">
        <v>39919</v>
      </c>
      <c r="C31" s="263">
        <v>58111000037</v>
      </c>
      <c r="D31" s="264" t="s">
        <v>478</v>
      </c>
      <c r="E31" s="264" t="s">
        <v>480</v>
      </c>
      <c r="F31" s="264" t="s">
        <v>479</v>
      </c>
      <c r="G31" s="265">
        <v>18035000000</v>
      </c>
      <c r="H31" s="266">
        <v>250</v>
      </c>
      <c r="I31" s="267"/>
      <c r="J31" s="268" t="s">
        <v>572</v>
      </c>
      <c r="K31" s="257">
        <v>862677445</v>
      </c>
      <c r="L31" s="257" t="s">
        <v>652</v>
      </c>
      <c r="M31" s="257"/>
      <c r="N31" s="257"/>
      <c r="O31" s="246"/>
    </row>
    <row r="32" spans="1:15" ht="23.25">
      <c r="A32" s="261">
        <v>27</v>
      </c>
      <c r="B32" s="262">
        <v>39962</v>
      </c>
      <c r="C32" s="263">
        <v>58121000039</v>
      </c>
      <c r="D32" s="264" t="s">
        <v>481</v>
      </c>
      <c r="E32" s="264" t="s">
        <v>483</v>
      </c>
      <c r="F32" s="264" t="s">
        <v>482</v>
      </c>
      <c r="G32" s="265">
        <v>12526000000</v>
      </c>
      <c r="H32" s="266">
        <v>20</v>
      </c>
      <c r="I32" s="267"/>
      <c r="J32" s="268" t="s">
        <v>572</v>
      </c>
      <c r="K32" s="257"/>
      <c r="L32" s="257" t="s">
        <v>652</v>
      </c>
      <c r="M32" s="257"/>
      <c r="N32" s="257"/>
      <c r="O32" s="246"/>
    </row>
    <row r="33" spans="1:15" ht="23.25">
      <c r="A33" s="261">
        <v>28</v>
      </c>
      <c r="B33" s="262">
        <v>39987</v>
      </c>
      <c r="C33" s="263">
        <v>58121000040</v>
      </c>
      <c r="D33" s="264" t="s">
        <v>484</v>
      </c>
      <c r="E33" s="264" t="s">
        <v>485</v>
      </c>
      <c r="F33" s="264" t="s">
        <v>416</v>
      </c>
      <c r="G33" s="265">
        <v>19552000000</v>
      </c>
      <c r="H33" s="266"/>
      <c r="I33" s="267"/>
      <c r="J33" s="268" t="s">
        <v>572</v>
      </c>
      <c r="K33" s="257">
        <v>3884053</v>
      </c>
      <c r="L33" s="257" t="s">
        <v>652</v>
      </c>
      <c r="M33" s="257"/>
      <c r="N33" s="257"/>
      <c r="O33" s="246"/>
    </row>
    <row r="34" spans="1:15" s="450" customFormat="1" ht="23.25">
      <c r="A34" s="439">
        <v>29</v>
      </c>
      <c r="B34" s="440">
        <v>39990</v>
      </c>
      <c r="C34" s="441">
        <v>58121000041</v>
      </c>
      <c r="D34" s="442" t="s">
        <v>486</v>
      </c>
      <c r="E34" s="443" t="s">
        <v>488</v>
      </c>
      <c r="F34" s="443" t="s">
        <v>487</v>
      </c>
      <c r="G34" s="444">
        <v>15271090000</v>
      </c>
      <c r="H34" s="445">
        <v>20</v>
      </c>
      <c r="I34" s="446"/>
      <c r="J34" s="447" t="s">
        <v>572</v>
      </c>
      <c r="K34" s="448"/>
      <c r="L34" s="448" t="s">
        <v>652</v>
      </c>
      <c r="M34" s="448"/>
      <c r="N34" s="448"/>
      <c r="O34" s="449"/>
    </row>
    <row r="35" spans="1:15" s="450" customFormat="1" ht="23.25">
      <c r="A35" s="439">
        <v>30</v>
      </c>
      <c r="B35" s="440">
        <v>40031</v>
      </c>
      <c r="C35" s="441">
        <v>58121000044</v>
      </c>
      <c r="D35" s="442" t="s">
        <v>486</v>
      </c>
      <c r="E35" s="443" t="s">
        <v>490</v>
      </c>
      <c r="F35" s="443" t="s">
        <v>489</v>
      </c>
      <c r="G35" s="444">
        <v>12768776000</v>
      </c>
      <c r="H35" s="445">
        <v>7</v>
      </c>
      <c r="I35" s="446"/>
      <c r="J35" s="447" t="s">
        <v>572</v>
      </c>
      <c r="K35" s="448"/>
      <c r="L35" s="448"/>
      <c r="M35" s="448"/>
      <c r="N35" s="448"/>
      <c r="O35" s="449"/>
    </row>
    <row r="36" spans="1:15" ht="13.5">
      <c r="A36" s="261">
        <v>31</v>
      </c>
      <c r="B36" s="262">
        <v>40105</v>
      </c>
      <c r="C36" s="247">
        <v>58121000047</v>
      </c>
      <c r="D36" s="264" t="s">
        <v>491</v>
      </c>
      <c r="E36" s="264" t="s">
        <v>493</v>
      </c>
      <c r="F36" s="264" t="s">
        <v>492</v>
      </c>
      <c r="G36" s="265">
        <v>31689714000</v>
      </c>
      <c r="H36" s="266">
        <v>0</v>
      </c>
      <c r="I36" s="267"/>
      <c r="J36" s="268" t="s">
        <v>572</v>
      </c>
      <c r="K36" s="257" t="s">
        <v>651</v>
      </c>
      <c r="L36" s="257"/>
      <c r="M36" s="257"/>
      <c r="N36" s="257"/>
      <c r="O36" s="246"/>
    </row>
    <row r="37" spans="1:15" ht="23.25">
      <c r="A37" s="261">
        <v>32</v>
      </c>
      <c r="B37" s="262">
        <v>40113</v>
      </c>
      <c r="C37" s="263">
        <v>58121000048</v>
      </c>
      <c r="D37" s="264" t="s">
        <v>494</v>
      </c>
      <c r="E37" s="264" t="s">
        <v>496</v>
      </c>
      <c r="F37" s="264" t="s">
        <v>495</v>
      </c>
      <c r="G37" s="265">
        <v>20000000000</v>
      </c>
      <c r="H37" s="266">
        <v>20</v>
      </c>
      <c r="I37" s="267"/>
      <c r="J37" s="268" t="s">
        <v>572</v>
      </c>
      <c r="K37" s="257">
        <v>918702848</v>
      </c>
      <c r="L37" s="257"/>
      <c r="M37" s="257"/>
      <c r="N37" s="257"/>
      <c r="O37" s="246"/>
    </row>
    <row r="38" spans="1:15" s="199" customFormat="1" ht="23.25">
      <c r="A38" s="261">
        <v>33</v>
      </c>
      <c r="B38" s="262">
        <v>40113</v>
      </c>
      <c r="C38" s="263">
        <v>58121000049</v>
      </c>
      <c r="D38" s="264" t="s">
        <v>497</v>
      </c>
      <c r="E38" s="264" t="s">
        <v>499</v>
      </c>
      <c r="F38" s="264" t="s">
        <v>498</v>
      </c>
      <c r="G38" s="265">
        <v>20199874000</v>
      </c>
      <c r="H38" s="266">
        <v>10</v>
      </c>
      <c r="I38" s="267"/>
      <c r="J38" s="268" t="s">
        <v>572</v>
      </c>
      <c r="K38" s="257">
        <v>7103810817</v>
      </c>
      <c r="L38" s="257"/>
      <c r="M38" s="257"/>
      <c r="N38" s="257"/>
      <c r="O38" s="248"/>
    </row>
    <row r="39" spans="1:15" s="437" customFormat="1" ht="23.25">
      <c r="A39" s="427">
        <v>34</v>
      </c>
      <c r="B39" s="428">
        <v>40134</v>
      </c>
      <c r="C39" s="429">
        <v>58121000051</v>
      </c>
      <c r="D39" s="430" t="s">
        <v>500</v>
      </c>
      <c r="E39" s="430" t="s">
        <v>502</v>
      </c>
      <c r="F39" s="430" t="s">
        <v>501</v>
      </c>
      <c r="G39" s="431">
        <v>12926750000</v>
      </c>
      <c r="H39" s="432">
        <v>40</v>
      </c>
      <c r="I39" s="433"/>
      <c r="J39" s="434" t="s">
        <v>572</v>
      </c>
      <c r="K39" s="435">
        <v>3737037</v>
      </c>
      <c r="L39" s="435" t="s">
        <v>657</v>
      </c>
      <c r="M39" s="435"/>
      <c r="N39" s="435"/>
      <c r="O39" s="436"/>
    </row>
    <row r="40" spans="1:15" ht="23.25">
      <c r="A40" s="261">
        <v>35</v>
      </c>
      <c r="B40" s="262">
        <v>40177</v>
      </c>
      <c r="C40" s="263">
        <v>58121000053</v>
      </c>
      <c r="D40" s="264" t="s">
        <v>503</v>
      </c>
      <c r="E40" s="264" t="s">
        <v>439</v>
      </c>
      <c r="F40" s="264" t="s">
        <v>504</v>
      </c>
      <c r="G40" s="265">
        <v>3000000000</v>
      </c>
      <c r="H40" s="266"/>
      <c r="I40" s="267"/>
      <c r="J40" s="268" t="s">
        <v>572</v>
      </c>
      <c r="K40" s="257">
        <v>913165938</v>
      </c>
      <c r="L40" s="273" t="s">
        <v>651</v>
      </c>
      <c r="M40" s="257"/>
      <c r="N40" s="257"/>
      <c r="O40" s="246"/>
    </row>
    <row r="41" spans="1:15" ht="13.5">
      <c r="A41" s="261">
        <v>36</v>
      </c>
      <c r="B41" s="262">
        <v>40178</v>
      </c>
      <c r="C41" s="263">
        <v>58121000054</v>
      </c>
      <c r="D41" s="270" t="s">
        <v>505</v>
      </c>
      <c r="E41" s="264" t="s">
        <v>507</v>
      </c>
      <c r="F41" s="264" t="s">
        <v>506</v>
      </c>
      <c r="G41" s="265">
        <v>33899000000</v>
      </c>
      <c r="H41" s="266">
        <v>40</v>
      </c>
      <c r="I41" s="267"/>
      <c r="J41" s="268" t="s">
        <v>572</v>
      </c>
      <c r="K41" s="257">
        <v>3754666</v>
      </c>
      <c r="L41" s="257"/>
      <c r="M41" s="257"/>
      <c r="N41" s="257"/>
      <c r="O41" s="246"/>
    </row>
    <row r="42" spans="1:15" s="206" customFormat="1" ht="23.25">
      <c r="A42" s="261">
        <v>37</v>
      </c>
      <c r="B42" s="262">
        <v>40247</v>
      </c>
      <c r="C42" s="263">
        <v>58121000057</v>
      </c>
      <c r="D42" s="264" t="s">
        <v>508</v>
      </c>
      <c r="E42" s="264" t="s">
        <v>510</v>
      </c>
      <c r="F42" s="264" t="s">
        <v>509</v>
      </c>
      <c r="G42" s="265">
        <v>3263600000</v>
      </c>
      <c r="H42" s="266">
        <v>100</v>
      </c>
      <c r="I42" s="267"/>
      <c r="J42" s="268" t="s">
        <v>572</v>
      </c>
      <c r="K42" s="257"/>
      <c r="L42" s="257"/>
      <c r="M42" s="257"/>
      <c r="N42" s="257"/>
      <c r="O42" s="246"/>
    </row>
    <row r="43" spans="1:15" s="206" customFormat="1" ht="23.25">
      <c r="A43" s="261">
        <v>38</v>
      </c>
      <c r="B43" s="262">
        <v>40249</v>
      </c>
      <c r="C43" s="263">
        <v>58121000058</v>
      </c>
      <c r="D43" s="264" t="s">
        <v>514</v>
      </c>
      <c r="E43" s="264" t="s">
        <v>510</v>
      </c>
      <c r="F43" s="264" t="s">
        <v>515</v>
      </c>
      <c r="G43" s="265">
        <v>19701000000</v>
      </c>
      <c r="H43" s="266">
        <v>100</v>
      </c>
      <c r="I43" s="267"/>
      <c r="J43" s="268" t="s">
        <v>572</v>
      </c>
      <c r="K43" s="257"/>
      <c r="L43" s="257"/>
      <c r="M43" s="257"/>
      <c r="N43" s="257"/>
      <c r="O43" s="246"/>
    </row>
    <row r="44" spans="1:15" s="206" customFormat="1" ht="23.25">
      <c r="A44" s="261">
        <v>39</v>
      </c>
      <c r="B44" s="262">
        <v>40249</v>
      </c>
      <c r="C44" s="263">
        <v>58121000059</v>
      </c>
      <c r="D44" s="264" t="s">
        <v>511</v>
      </c>
      <c r="E44" s="264" t="s">
        <v>513</v>
      </c>
      <c r="F44" s="264" t="s">
        <v>512</v>
      </c>
      <c r="G44" s="265">
        <v>1939800000</v>
      </c>
      <c r="H44" s="266">
        <v>50</v>
      </c>
      <c r="I44" s="267"/>
      <c r="J44" s="268" t="s">
        <v>572</v>
      </c>
      <c r="K44" s="257"/>
      <c r="L44" s="257"/>
      <c r="M44" s="257"/>
      <c r="N44" s="257"/>
      <c r="O44" s="246"/>
    </row>
    <row r="45" spans="1:15" s="206" customFormat="1" ht="23.25">
      <c r="A45" s="261">
        <v>40</v>
      </c>
      <c r="B45" s="262">
        <v>40249</v>
      </c>
      <c r="C45" s="263">
        <v>58121000060</v>
      </c>
      <c r="D45" s="264" t="s">
        <v>516</v>
      </c>
      <c r="E45" s="264" t="s">
        <v>517</v>
      </c>
      <c r="F45" s="264" t="s">
        <v>512</v>
      </c>
      <c r="G45" s="265">
        <v>972625000</v>
      </c>
      <c r="H45" s="266">
        <v>50</v>
      </c>
      <c r="I45" s="267"/>
      <c r="J45" s="268" t="s">
        <v>572</v>
      </c>
      <c r="K45" s="257"/>
      <c r="L45" s="257"/>
      <c r="M45" s="257"/>
      <c r="N45" s="257"/>
      <c r="O45" s="246"/>
    </row>
    <row r="46" spans="1:15" s="199" customFormat="1" ht="23.25">
      <c r="A46" s="261">
        <v>41</v>
      </c>
      <c r="B46" s="262">
        <v>40249</v>
      </c>
      <c r="C46" s="263">
        <v>58121000062</v>
      </c>
      <c r="D46" s="264" t="s">
        <v>518</v>
      </c>
      <c r="E46" s="264" t="s">
        <v>520</v>
      </c>
      <c r="F46" s="264" t="s">
        <v>519</v>
      </c>
      <c r="G46" s="265">
        <v>62882638631</v>
      </c>
      <c r="H46" s="266">
        <v>50</v>
      </c>
      <c r="I46" s="267"/>
      <c r="J46" s="268" t="s">
        <v>572</v>
      </c>
      <c r="K46" s="257"/>
      <c r="L46" s="257"/>
      <c r="M46" s="257"/>
      <c r="N46" s="257"/>
      <c r="O46" s="246"/>
    </row>
    <row r="47" spans="1:15" s="199" customFormat="1" ht="34.5">
      <c r="A47" s="261">
        <v>42</v>
      </c>
      <c r="B47" s="262">
        <v>40267</v>
      </c>
      <c r="C47" s="263">
        <v>58121000063</v>
      </c>
      <c r="D47" s="264" t="s">
        <v>521</v>
      </c>
      <c r="E47" s="264" t="s">
        <v>523</v>
      </c>
      <c r="F47" s="264" t="s">
        <v>522</v>
      </c>
      <c r="G47" s="265">
        <v>54000000000</v>
      </c>
      <c r="H47" s="266">
        <v>150</v>
      </c>
      <c r="I47" s="267"/>
      <c r="J47" s="268" t="s">
        <v>572</v>
      </c>
      <c r="K47" s="257"/>
      <c r="L47" s="257"/>
      <c r="M47" s="257"/>
      <c r="N47" s="257"/>
      <c r="O47" s="248"/>
    </row>
    <row r="48" spans="1:15" s="199" customFormat="1" ht="23.25">
      <c r="A48" s="261">
        <v>43</v>
      </c>
      <c r="B48" s="262">
        <v>40275</v>
      </c>
      <c r="C48" s="263">
        <v>58121000064</v>
      </c>
      <c r="D48" s="264" t="s">
        <v>524</v>
      </c>
      <c r="E48" s="264" t="s">
        <v>630</v>
      </c>
      <c r="F48" s="264" t="s">
        <v>525</v>
      </c>
      <c r="G48" s="265">
        <v>4000000000</v>
      </c>
      <c r="H48" s="266">
        <v>60</v>
      </c>
      <c r="I48" s="267"/>
      <c r="J48" s="268" t="s">
        <v>572</v>
      </c>
      <c r="K48" s="257">
        <v>3814312</v>
      </c>
      <c r="L48" s="257"/>
      <c r="M48" s="257"/>
      <c r="N48" s="257"/>
      <c r="O48" s="246"/>
    </row>
    <row r="49" spans="1:15" s="199" customFormat="1" ht="23.25">
      <c r="A49" s="261">
        <v>44</v>
      </c>
      <c r="B49" s="262">
        <v>40346</v>
      </c>
      <c r="C49" s="263">
        <v>58121000066</v>
      </c>
      <c r="D49" s="264" t="s">
        <v>527</v>
      </c>
      <c r="E49" s="264" t="s">
        <v>526</v>
      </c>
      <c r="F49" s="264" t="s">
        <v>528</v>
      </c>
      <c r="G49" s="265">
        <v>2200000000</v>
      </c>
      <c r="H49" s="266">
        <v>50</v>
      </c>
      <c r="I49" s="267"/>
      <c r="J49" s="268" t="s">
        <v>572</v>
      </c>
      <c r="K49" s="257"/>
      <c r="L49" s="257"/>
      <c r="M49" s="257"/>
      <c r="N49" s="257"/>
      <c r="O49" s="246"/>
    </row>
    <row r="50" spans="1:15" s="199" customFormat="1" ht="13.5">
      <c r="A50" s="261">
        <v>45</v>
      </c>
      <c r="B50" s="262">
        <v>40500</v>
      </c>
      <c r="C50" s="263">
        <v>58121000069</v>
      </c>
      <c r="D50" s="264" t="s">
        <v>529</v>
      </c>
      <c r="E50" s="264" t="s">
        <v>531</v>
      </c>
      <c r="F50" s="264" t="s">
        <v>530</v>
      </c>
      <c r="G50" s="265">
        <v>5948417000</v>
      </c>
      <c r="H50" s="266"/>
      <c r="I50" s="267"/>
      <c r="J50" s="268" t="s">
        <v>572</v>
      </c>
      <c r="K50" s="257"/>
      <c r="L50" s="257"/>
      <c r="M50" s="257"/>
      <c r="N50" s="257"/>
      <c r="O50" s="246"/>
    </row>
    <row r="51" spans="1:15" s="199" customFormat="1" ht="23.25">
      <c r="A51" s="261">
        <v>46</v>
      </c>
      <c r="B51" s="262">
        <v>40526</v>
      </c>
      <c r="C51" s="263">
        <v>58121000070</v>
      </c>
      <c r="D51" s="264" t="s">
        <v>532</v>
      </c>
      <c r="E51" s="264" t="s">
        <v>534</v>
      </c>
      <c r="F51" s="264" t="s">
        <v>533</v>
      </c>
      <c r="G51" s="265">
        <v>4000000000</v>
      </c>
      <c r="H51" s="266">
        <v>250</v>
      </c>
      <c r="I51" s="267"/>
      <c r="J51" s="268" t="s">
        <v>572</v>
      </c>
      <c r="K51" s="257">
        <v>3727603</v>
      </c>
      <c r="L51" s="257"/>
      <c r="M51" s="257"/>
      <c r="N51" s="257"/>
      <c r="O51" s="246"/>
    </row>
    <row r="52" spans="1:15" s="451" customFormat="1" ht="23.25">
      <c r="A52" s="427">
        <v>47</v>
      </c>
      <c r="B52" s="428">
        <v>40758</v>
      </c>
      <c r="C52" s="429">
        <v>58121000075</v>
      </c>
      <c r="D52" s="430" t="s">
        <v>536</v>
      </c>
      <c r="E52" s="430" t="s">
        <v>537</v>
      </c>
      <c r="F52" s="430" t="s">
        <v>535</v>
      </c>
      <c r="G52" s="431">
        <v>20000000000</v>
      </c>
      <c r="H52" s="432">
        <v>4</v>
      </c>
      <c r="I52" s="433"/>
      <c r="J52" s="434" t="s">
        <v>572</v>
      </c>
      <c r="K52" s="435"/>
      <c r="L52" s="435"/>
      <c r="M52" s="435"/>
      <c r="N52" s="435"/>
      <c r="O52" s="436"/>
    </row>
    <row r="53" spans="1:15" s="199" customFormat="1" ht="13.5">
      <c r="A53" s="261">
        <v>48</v>
      </c>
      <c r="B53" s="262">
        <v>40826</v>
      </c>
      <c r="C53" s="263">
        <v>58121000077</v>
      </c>
      <c r="D53" s="264" t="s">
        <v>538</v>
      </c>
      <c r="E53" s="264" t="s">
        <v>540</v>
      </c>
      <c r="F53" s="264" t="s">
        <v>539</v>
      </c>
      <c r="G53" s="265">
        <v>8757000000</v>
      </c>
      <c r="H53" s="266">
        <v>70</v>
      </c>
      <c r="I53" s="267"/>
      <c r="J53" s="268" t="s">
        <v>572</v>
      </c>
      <c r="K53" s="257"/>
      <c r="L53" s="257"/>
      <c r="M53" s="257"/>
      <c r="N53" s="257"/>
      <c r="O53" s="246"/>
    </row>
    <row r="54" spans="1:15" s="199" customFormat="1" ht="23.25">
      <c r="A54" s="261">
        <v>49</v>
      </c>
      <c r="B54" s="262">
        <v>40855</v>
      </c>
      <c r="C54" s="263">
        <v>58121000078</v>
      </c>
      <c r="D54" s="264" t="s">
        <v>541</v>
      </c>
      <c r="E54" s="264" t="s">
        <v>543</v>
      </c>
      <c r="F54" s="264" t="s">
        <v>542</v>
      </c>
      <c r="G54" s="265">
        <v>24040000000</v>
      </c>
      <c r="H54" s="266">
        <v>110</v>
      </c>
      <c r="I54" s="267"/>
      <c r="J54" s="268" t="s">
        <v>572</v>
      </c>
      <c r="K54" s="257"/>
      <c r="L54" s="257"/>
      <c r="M54" s="257"/>
      <c r="N54" s="257"/>
      <c r="O54" s="246"/>
    </row>
    <row r="55" spans="1:15" s="199" customFormat="1" ht="23.25">
      <c r="A55" s="261">
        <v>50</v>
      </c>
      <c r="B55" s="262">
        <v>40865</v>
      </c>
      <c r="C55" s="263">
        <v>58121000079</v>
      </c>
      <c r="D55" s="264" t="s">
        <v>518</v>
      </c>
      <c r="E55" s="264" t="s">
        <v>544</v>
      </c>
      <c r="F55" s="264" t="s">
        <v>519</v>
      </c>
      <c r="G55" s="265">
        <v>62882638631</v>
      </c>
      <c r="H55" s="266">
        <v>20</v>
      </c>
      <c r="I55" s="267"/>
      <c r="J55" s="268" t="s">
        <v>572</v>
      </c>
      <c r="K55" s="257"/>
      <c r="L55" s="257"/>
      <c r="M55" s="257"/>
      <c r="N55" s="257"/>
      <c r="O55" s="246"/>
    </row>
    <row r="56" spans="1:15" s="199" customFormat="1" ht="23.25">
      <c r="A56" s="261">
        <v>51</v>
      </c>
      <c r="B56" s="262">
        <v>41134</v>
      </c>
      <c r="C56" s="263">
        <v>58121000082</v>
      </c>
      <c r="D56" s="270" t="s">
        <v>719</v>
      </c>
      <c r="E56" s="270" t="s">
        <v>607</v>
      </c>
      <c r="F56" s="270" t="s">
        <v>608</v>
      </c>
      <c r="G56" s="265">
        <v>29000000000</v>
      </c>
      <c r="H56" s="266"/>
      <c r="I56" s="267"/>
      <c r="J56" s="268" t="s">
        <v>572</v>
      </c>
      <c r="K56" s="257"/>
      <c r="L56" s="257"/>
      <c r="M56" s="257"/>
      <c r="N56" s="257"/>
      <c r="O56" s="246"/>
    </row>
    <row r="57" spans="1:15" s="199" customFormat="1" ht="23.25">
      <c r="A57" s="261">
        <v>52</v>
      </c>
      <c r="B57" s="262">
        <v>41144</v>
      </c>
      <c r="C57" s="263">
        <v>58121000083</v>
      </c>
      <c r="D57" s="270" t="s">
        <v>609</v>
      </c>
      <c r="E57" s="270" t="s">
        <v>610</v>
      </c>
      <c r="F57" s="270" t="s">
        <v>611</v>
      </c>
      <c r="G57" s="265">
        <v>11000000000</v>
      </c>
      <c r="H57" s="266">
        <v>20</v>
      </c>
      <c r="I57" s="267"/>
      <c r="J57" s="268" t="s">
        <v>572</v>
      </c>
      <c r="K57" s="257"/>
      <c r="L57" s="257"/>
      <c r="M57" s="257"/>
      <c r="N57" s="257"/>
      <c r="O57" s="246"/>
    </row>
    <row r="58" spans="1:15" s="452" customFormat="1" ht="23.25">
      <c r="A58" s="439">
        <v>53</v>
      </c>
      <c r="B58" s="440">
        <v>41176</v>
      </c>
      <c r="C58" s="441">
        <v>58121000087</v>
      </c>
      <c r="D58" s="442" t="s">
        <v>612</v>
      </c>
      <c r="E58" s="442" t="s">
        <v>613</v>
      </c>
      <c r="F58" s="442" t="s">
        <v>614</v>
      </c>
      <c r="G58" s="444">
        <v>2600000000</v>
      </c>
      <c r="H58" s="445"/>
      <c r="I58" s="446"/>
      <c r="J58" s="447" t="s">
        <v>572</v>
      </c>
      <c r="K58" s="448"/>
      <c r="L58" s="448"/>
      <c r="M58" s="448"/>
      <c r="N58" s="448"/>
      <c r="O58" s="449"/>
    </row>
    <row r="59" spans="1:15" s="199" customFormat="1" ht="23.25">
      <c r="A59" s="261">
        <v>54</v>
      </c>
      <c r="B59" s="262">
        <v>41207</v>
      </c>
      <c r="C59" s="263">
        <v>58121000089</v>
      </c>
      <c r="D59" s="270" t="s">
        <v>678</v>
      </c>
      <c r="E59" s="270" t="s">
        <v>615</v>
      </c>
      <c r="F59" s="270" t="s">
        <v>616</v>
      </c>
      <c r="G59" s="265">
        <v>28904400000</v>
      </c>
      <c r="H59" s="266">
        <v>10</v>
      </c>
      <c r="I59" s="267"/>
      <c r="J59" s="268" t="s">
        <v>572</v>
      </c>
      <c r="K59" s="257"/>
      <c r="L59" s="257"/>
      <c r="M59" s="257"/>
      <c r="N59" s="257"/>
      <c r="O59" s="246"/>
    </row>
    <row r="60" spans="1:15" s="199" customFormat="1" ht="23.25">
      <c r="A60" s="261">
        <v>55</v>
      </c>
      <c r="B60" s="262">
        <v>41214</v>
      </c>
      <c r="C60" s="263">
        <v>58121000090</v>
      </c>
      <c r="D60" s="270" t="s">
        <v>618</v>
      </c>
      <c r="E60" s="270" t="s">
        <v>617</v>
      </c>
      <c r="F60" s="270" t="s">
        <v>619</v>
      </c>
      <c r="G60" s="265">
        <v>120000000000</v>
      </c>
      <c r="H60" s="266">
        <v>20</v>
      </c>
      <c r="I60" s="267"/>
      <c r="J60" s="268" t="s">
        <v>572</v>
      </c>
      <c r="K60" s="257"/>
      <c r="L60" s="257"/>
      <c r="M60" s="257"/>
      <c r="N60" s="257"/>
      <c r="O60" s="246"/>
    </row>
    <row r="61" spans="1:15" ht="23.25">
      <c r="A61" s="261">
        <v>56</v>
      </c>
      <c r="B61" s="262">
        <v>41247</v>
      </c>
      <c r="C61" s="263">
        <v>58121000092</v>
      </c>
      <c r="D61" s="270" t="s">
        <v>678</v>
      </c>
      <c r="E61" s="270" t="s">
        <v>615</v>
      </c>
      <c r="F61" s="270" t="s">
        <v>626</v>
      </c>
      <c r="G61" s="265">
        <v>29734320000</v>
      </c>
      <c r="H61" s="274"/>
      <c r="I61" s="220"/>
      <c r="J61" s="268" t="s">
        <v>572</v>
      </c>
      <c r="K61" s="257"/>
      <c r="L61" s="257"/>
      <c r="M61" s="257"/>
      <c r="N61" s="257"/>
      <c r="O61" s="246"/>
    </row>
    <row r="62" spans="1:15" ht="23.25">
      <c r="A62" s="261">
        <v>57</v>
      </c>
      <c r="B62" s="262">
        <v>41305</v>
      </c>
      <c r="C62" s="263">
        <v>58121000093</v>
      </c>
      <c r="D62" s="270" t="s">
        <v>631</v>
      </c>
      <c r="E62" s="270" t="s">
        <v>632</v>
      </c>
      <c r="F62" s="270" t="s">
        <v>633</v>
      </c>
      <c r="G62" s="265">
        <v>38666000000</v>
      </c>
      <c r="H62" s="274"/>
      <c r="I62" s="220"/>
      <c r="J62" s="268" t="s">
        <v>572</v>
      </c>
      <c r="K62" s="257"/>
      <c r="L62" s="257"/>
      <c r="M62" s="257"/>
      <c r="N62" s="257"/>
      <c r="O62" s="246"/>
    </row>
    <row r="63" spans="1:15" ht="23.25">
      <c r="A63" s="261">
        <v>58</v>
      </c>
      <c r="B63" s="262">
        <v>41414</v>
      </c>
      <c r="C63" s="263">
        <v>58121000094</v>
      </c>
      <c r="D63" s="270" t="s">
        <v>643</v>
      </c>
      <c r="E63" s="270" t="s">
        <v>644</v>
      </c>
      <c r="F63" s="270" t="s">
        <v>645</v>
      </c>
      <c r="G63" s="265">
        <v>7748000000</v>
      </c>
      <c r="H63" s="274">
        <v>5</v>
      </c>
      <c r="I63" s="220"/>
      <c r="J63" s="268" t="s">
        <v>572</v>
      </c>
      <c r="K63" s="275"/>
      <c r="L63" s="257"/>
      <c r="M63" s="257"/>
      <c r="N63" s="257"/>
      <c r="O63" s="246"/>
    </row>
    <row r="64" spans="1:16" ht="34.5">
      <c r="A64" s="261">
        <v>59</v>
      </c>
      <c r="B64" s="262">
        <v>41541</v>
      </c>
      <c r="C64" s="263">
        <v>58121000098</v>
      </c>
      <c r="D64" s="270" t="s">
        <v>665</v>
      </c>
      <c r="E64" s="270" t="s">
        <v>666</v>
      </c>
      <c r="F64" s="270" t="s">
        <v>667</v>
      </c>
      <c r="G64" s="265">
        <v>20000000000</v>
      </c>
      <c r="H64" s="274">
        <v>5</v>
      </c>
      <c r="I64" s="220"/>
      <c r="J64" s="268" t="s">
        <v>572</v>
      </c>
      <c r="K64" s="276"/>
      <c r="L64" s="257"/>
      <c r="M64" s="257"/>
      <c r="N64" s="257"/>
      <c r="O64" s="246"/>
      <c r="P64" s="249"/>
    </row>
    <row r="65" spans="1:16" ht="34.5">
      <c r="A65" s="261">
        <v>60</v>
      </c>
      <c r="B65" s="262">
        <v>41582</v>
      </c>
      <c r="C65" s="263">
        <v>58121000099</v>
      </c>
      <c r="D65" s="270" t="s">
        <v>671</v>
      </c>
      <c r="E65" s="270" t="s">
        <v>672</v>
      </c>
      <c r="F65" s="270" t="s">
        <v>673</v>
      </c>
      <c r="G65" s="265">
        <v>290000000000</v>
      </c>
      <c r="H65" s="274"/>
      <c r="I65" s="220"/>
      <c r="J65" s="268" t="s">
        <v>572</v>
      </c>
      <c r="K65" s="276"/>
      <c r="L65" s="257"/>
      <c r="M65" s="257"/>
      <c r="N65" s="257"/>
      <c r="O65" s="246"/>
      <c r="P65" s="245"/>
    </row>
    <row r="66" spans="1:16" ht="23.25">
      <c r="A66" s="261">
        <v>61</v>
      </c>
      <c r="B66" s="262">
        <v>41712</v>
      </c>
      <c r="C66" s="263">
        <v>58121000103</v>
      </c>
      <c r="D66" s="270" t="s">
        <v>676</v>
      </c>
      <c r="E66" s="270" t="s">
        <v>677</v>
      </c>
      <c r="F66" s="270" t="s">
        <v>698</v>
      </c>
      <c r="G66" s="265">
        <v>22000000000</v>
      </c>
      <c r="H66" s="274"/>
      <c r="I66" s="220"/>
      <c r="J66" s="268" t="s">
        <v>572</v>
      </c>
      <c r="K66" s="276"/>
      <c r="L66" s="257"/>
      <c r="M66" s="257"/>
      <c r="N66" s="257"/>
      <c r="O66" s="246"/>
      <c r="P66" s="245"/>
    </row>
    <row r="67" spans="1:16" s="450" customFormat="1" ht="23.25">
      <c r="A67" s="439">
        <v>62</v>
      </c>
      <c r="B67" s="440">
        <v>41732</v>
      </c>
      <c r="C67" s="441">
        <v>58121000104</v>
      </c>
      <c r="D67" s="442" t="s">
        <v>682</v>
      </c>
      <c r="E67" s="442" t="s">
        <v>683</v>
      </c>
      <c r="F67" s="442" t="s">
        <v>684</v>
      </c>
      <c r="G67" s="444">
        <v>600000000</v>
      </c>
      <c r="H67" s="453"/>
      <c r="I67" s="454"/>
      <c r="J67" s="447" t="s">
        <v>572</v>
      </c>
      <c r="K67" s="449"/>
      <c r="L67" s="448"/>
      <c r="M67" s="448"/>
      <c r="N67" s="448"/>
      <c r="O67" s="449"/>
      <c r="P67" s="455"/>
    </row>
    <row r="68" spans="1:16" s="437" customFormat="1" ht="26.25">
      <c r="A68" s="427">
        <v>63</v>
      </c>
      <c r="B68" s="428">
        <v>41746</v>
      </c>
      <c r="C68" s="429">
        <v>58121000105</v>
      </c>
      <c r="D68" s="438" t="s">
        <v>685</v>
      </c>
      <c r="E68" s="456" t="s">
        <v>686</v>
      </c>
      <c r="F68" s="438" t="s">
        <v>687</v>
      </c>
      <c r="G68" s="457">
        <v>79923300000</v>
      </c>
      <c r="H68" s="458"/>
      <c r="I68" s="459"/>
      <c r="J68" s="434" t="s">
        <v>572</v>
      </c>
      <c r="K68" s="460"/>
      <c r="L68" s="435"/>
      <c r="M68" s="435"/>
      <c r="N68" s="435"/>
      <c r="O68" s="436"/>
      <c r="P68" s="461"/>
    </row>
    <row r="69" spans="1:16" ht="39">
      <c r="A69" s="261">
        <v>64</v>
      </c>
      <c r="B69" s="262">
        <v>41876</v>
      </c>
      <c r="C69" s="263">
        <v>58121000106</v>
      </c>
      <c r="D69" s="270" t="s">
        <v>695</v>
      </c>
      <c r="E69" s="198" t="s">
        <v>696</v>
      </c>
      <c r="F69" s="270" t="s">
        <v>697</v>
      </c>
      <c r="G69" s="277">
        <v>10000000000</v>
      </c>
      <c r="H69" s="274">
        <v>8</v>
      </c>
      <c r="I69" s="220"/>
      <c r="J69" s="268" t="s">
        <v>572</v>
      </c>
      <c r="K69" s="276"/>
      <c r="L69" s="257"/>
      <c r="M69" s="257"/>
      <c r="N69" s="257"/>
      <c r="O69" s="246"/>
      <c r="P69" s="249"/>
    </row>
    <row r="70" spans="1:16" ht="23.25">
      <c r="A70" s="261">
        <v>65</v>
      </c>
      <c r="B70" s="262">
        <v>42016</v>
      </c>
      <c r="C70" s="263">
        <v>58121000107</v>
      </c>
      <c r="D70" s="270" t="s">
        <v>703</v>
      </c>
      <c r="E70" s="198" t="s">
        <v>704</v>
      </c>
      <c r="F70" s="270" t="s">
        <v>705</v>
      </c>
      <c r="G70" s="277">
        <v>1000000000</v>
      </c>
      <c r="H70" s="274">
        <v>2</v>
      </c>
      <c r="I70" s="220"/>
      <c r="J70" s="268" t="s">
        <v>572</v>
      </c>
      <c r="K70" s="276"/>
      <c r="L70" s="257"/>
      <c r="M70" s="257"/>
      <c r="N70" s="257"/>
      <c r="O70" s="246"/>
      <c r="P70" s="249"/>
    </row>
    <row r="71" spans="1:16" s="437" customFormat="1" ht="46.5">
      <c r="A71" s="427">
        <v>66</v>
      </c>
      <c r="B71" s="428">
        <v>42038</v>
      </c>
      <c r="C71" s="429">
        <v>58121000108</v>
      </c>
      <c r="D71" s="438" t="s">
        <v>709</v>
      </c>
      <c r="E71" s="456" t="s">
        <v>710</v>
      </c>
      <c r="F71" s="438" t="s">
        <v>711</v>
      </c>
      <c r="G71" s="457">
        <v>60000000000</v>
      </c>
      <c r="H71" s="458">
        <v>15</v>
      </c>
      <c r="I71" s="462">
        <v>4392</v>
      </c>
      <c r="J71" s="434" t="s">
        <v>275</v>
      </c>
      <c r="K71" s="460"/>
      <c r="L71" s="435"/>
      <c r="M71" s="435"/>
      <c r="N71" s="435"/>
      <c r="O71" s="436"/>
      <c r="P71" s="461"/>
    </row>
    <row r="72" spans="1:16" ht="65.25">
      <c r="A72" s="261">
        <v>67</v>
      </c>
      <c r="B72" s="262">
        <v>42040</v>
      </c>
      <c r="C72" s="263">
        <v>58121000109</v>
      </c>
      <c r="D72" s="270" t="s">
        <v>712</v>
      </c>
      <c r="E72" s="278" t="s">
        <v>713</v>
      </c>
      <c r="F72" s="270" t="s">
        <v>714</v>
      </c>
      <c r="G72" s="277">
        <v>14900000000</v>
      </c>
      <c r="H72" s="274">
        <v>20</v>
      </c>
      <c r="I72" s="225">
        <v>6000</v>
      </c>
      <c r="J72" s="268" t="s">
        <v>572</v>
      </c>
      <c r="K72" s="276"/>
      <c r="L72" s="257"/>
      <c r="M72" s="257"/>
      <c r="N72" s="257"/>
      <c r="O72" s="246"/>
      <c r="P72" s="245"/>
    </row>
    <row r="73" spans="1:16" s="437" customFormat="1" ht="23.25">
      <c r="A73" s="427">
        <v>68</v>
      </c>
      <c r="B73" s="428">
        <v>42048</v>
      </c>
      <c r="C73" s="429">
        <v>58121000110</v>
      </c>
      <c r="D73" s="438" t="s">
        <v>716</v>
      </c>
      <c r="E73" s="456" t="s">
        <v>717</v>
      </c>
      <c r="F73" s="438" t="s">
        <v>718</v>
      </c>
      <c r="G73" s="457">
        <v>22721489313</v>
      </c>
      <c r="H73" s="458">
        <v>10</v>
      </c>
      <c r="I73" s="462">
        <v>20065</v>
      </c>
      <c r="J73" s="434" t="s">
        <v>688</v>
      </c>
      <c r="K73" s="460"/>
      <c r="L73" s="435"/>
      <c r="M73" s="435"/>
      <c r="N73" s="435"/>
      <c r="O73" s="436"/>
      <c r="P73" s="461"/>
    </row>
    <row r="74" spans="1:16" ht="26.25">
      <c r="A74" s="261">
        <v>69</v>
      </c>
      <c r="B74" s="262">
        <v>42107</v>
      </c>
      <c r="C74" s="263">
        <v>58121000111</v>
      </c>
      <c r="D74" s="270" t="s">
        <v>724</v>
      </c>
      <c r="E74" s="198" t="s">
        <v>725</v>
      </c>
      <c r="F74" s="270" t="s">
        <v>726</v>
      </c>
      <c r="G74" s="277">
        <v>10500000000</v>
      </c>
      <c r="H74" s="274">
        <v>20</v>
      </c>
      <c r="I74" s="225">
        <v>1200</v>
      </c>
      <c r="J74" s="268" t="s">
        <v>572</v>
      </c>
      <c r="K74" s="276"/>
      <c r="L74" s="257"/>
      <c r="M74" s="257"/>
      <c r="N74" s="257"/>
      <c r="O74" s="246"/>
      <c r="P74" s="245"/>
    </row>
    <row r="75" spans="1:16" ht="26.25">
      <c r="A75" s="261">
        <v>70</v>
      </c>
      <c r="B75" s="262">
        <v>42108</v>
      </c>
      <c r="C75" s="263">
        <v>58121000112</v>
      </c>
      <c r="D75" s="270" t="s">
        <v>727</v>
      </c>
      <c r="E75" s="198" t="s">
        <v>728</v>
      </c>
      <c r="F75" s="270" t="s">
        <v>729</v>
      </c>
      <c r="G75" s="277">
        <v>11000000000</v>
      </c>
      <c r="H75" s="274">
        <v>2</v>
      </c>
      <c r="I75" s="279">
        <v>4377.8</v>
      </c>
      <c r="J75" s="268" t="s">
        <v>572</v>
      </c>
      <c r="K75" s="276"/>
      <c r="L75" s="257"/>
      <c r="M75" s="257"/>
      <c r="N75" s="257"/>
      <c r="O75" s="246"/>
      <c r="P75" s="245"/>
    </row>
    <row r="76" spans="1:16" s="437" customFormat="1" ht="26.25">
      <c r="A76" s="427">
        <v>71</v>
      </c>
      <c r="B76" s="428">
        <v>42121</v>
      </c>
      <c r="C76" s="429">
        <v>58121000113</v>
      </c>
      <c r="D76" s="438" t="s">
        <v>731</v>
      </c>
      <c r="E76" s="456" t="s">
        <v>732</v>
      </c>
      <c r="F76" s="438" t="s">
        <v>733</v>
      </c>
      <c r="G76" s="457">
        <v>277299408000</v>
      </c>
      <c r="H76" s="458">
        <v>10</v>
      </c>
      <c r="I76" s="462" t="s">
        <v>734</v>
      </c>
      <c r="J76" s="434" t="s">
        <v>576</v>
      </c>
      <c r="K76" s="460"/>
      <c r="L76" s="435"/>
      <c r="M76" s="435"/>
      <c r="N76" s="435"/>
      <c r="O76" s="436"/>
      <c r="P76" s="461"/>
    </row>
    <row r="77" spans="1:16" ht="26.25">
      <c r="A77" s="261">
        <v>72</v>
      </c>
      <c r="B77" s="262">
        <v>42129</v>
      </c>
      <c r="C77" s="263">
        <v>58121000114</v>
      </c>
      <c r="D77" s="270" t="s">
        <v>735</v>
      </c>
      <c r="E77" s="198" t="s">
        <v>737</v>
      </c>
      <c r="F77" s="270" t="s">
        <v>611</v>
      </c>
      <c r="G77" s="277">
        <v>12200000000</v>
      </c>
      <c r="H77" s="274">
        <v>5</v>
      </c>
      <c r="I77" s="225">
        <v>1325</v>
      </c>
      <c r="J77" s="268" t="s">
        <v>572</v>
      </c>
      <c r="K77" s="276"/>
      <c r="L77" s="257"/>
      <c r="M77" s="257"/>
      <c r="N77" s="257"/>
      <c r="O77" s="246"/>
      <c r="P77" s="245"/>
    </row>
    <row r="78" spans="1:16" ht="23.25">
      <c r="A78" s="261">
        <v>73</v>
      </c>
      <c r="B78" s="262">
        <v>42129</v>
      </c>
      <c r="C78" s="263">
        <v>58121000115</v>
      </c>
      <c r="D78" s="280" t="s">
        <v>736</v>
      </c>
      <c r="E78" s="217" t="s">
        <v>738</v>
      </c>
      <c r="F78" s="270" t="s">
        <v>739</v>
      </c>
      <c r="G78" s="277">
        <v>7757645750</v>
      </c>
      <c r="H78" s="274">
        <v>8</v>
      </c>
      <c r="I78" s="225">
        <v>3608.5</v>
      </c>
      <c r="J78" s="268" t="s">
        <v>572</v>
      </c>
      <c r="K78" s="276"/>
      <c r="L78" s="257"/>
      <c r="M78" s="257"/>
      <c r="N78" s="257"/>
      <c r="O78" s="246"/>
      <c r="P78" s="245"/>
    </row>
    <row r="79" spans="1:16" ht="26.25">
      <c r="A79" s="261">
        <v>74</v>
      </c>
      <c r="B79" s="262">
        <v>42289</v>
      </c>
      <c r="C79" s="263" t="s">
        <v>742</v>
      </c>
      <c r="D79" s="270" t="s">
        <v>743</v>
      </c>
      <c r="E79" s="217" t="s">
        <v>745</v>
      </c>
      <c r="F79" s="270" t="s">
        <v>739</v>
      </c>
      <c r="G79" s="277">
        <v>950000000</v>
      </c>
      <c r="H79" s="274">
        <v>2</v>
      </c>
      <c r="I79" s="225"/>
      <c r="J79" s="268" t="s">
        <v>572</v>
      </c>
      <c r="K79" s="276"/>
      <c r="L79" s="257"/>
      <c r="M79" s="257"/>
      <c r="N79" s="257"/>
      <c r="O79" s="246"/>
      <c r="P79" s="245"/>
    </row>
    <row r="80" spans="1:16" ht="39">
      <c r="A80" s="261">
        <v>75</v>
      </c>
      <c r="B80" s="262">
        <v>42289</v>
      </c>
      <c r="C80" s="281">
        <v>7485243117</v>
      </c>
      <c r="D80" s="270" t="s">
        <v>744</v>
      </c>
      <c r="E80" s="217" t="s">
        <v>746</v>
      </c>
      <c r="F80" s="270" t="s">
        <v>747</v>
      </c>
      <c r="G80" s="200">
        <v>200000000000</v>
      </c>
      <c r="H80" s="274">
        <v>100</v>
      </c>
      <c r="I80" s="225"/>
      <c r="J80" s="268" t="s">
        <v>777</v>
      </c>
      <c r="K80" s="276"/>
      <c r="L80" s="257"/>
      <c r="M80" s="257"/>
      <c r="N80" s="257"/>
      <c r="O80" s="246"/>
      <c r="P80" s="245"/>
    </row>
    <row r="81" spans="1:16" ht="26.25">
      <c r="A81" s="261">
        <v>76</v>
      </c>
      <c r="B81" s="262">
        <v>42404</v>
      </c>
      <c r="C81" s="281" t="s">
        <v>793</v>
      </c>
      <c r="D81" s="270" t="s">
        <v>755</v>
      </c>
      <c r="E81" s="217" t="s">
        <v>756</v>
      </c>
      <c r="F81" s="270" t="s">
        <v>757</v>
      </c>
      <c r="G81" s="200">
        <v>1300000000</v>
      </c>
      <c r="H81" s="274">
        <v>6</v>
      </c>
      <c r="I81" s="225"/>
      <c r="J81" s="268" t="s">
        <v>572</v>
      </c>
      <c r="K81" s="276"/>
      <c r="L81" s="257"/>
      <c r="M81" s="257"/>
      <c r="N81" s="257"/>
      <c r="O81" s="246"/>
      <c r="P81" s="245"/>
    </row>
    <row r="82" spans="1:16" ht="26.25">
      <c r="A82" s="261">
        <v>77</v>
      </c>
      <c r="B82" s="262">
        <v>42471</v>
      </c>
      <c r="C82" s="281" t="s">
        <v>775</v>
      </c>
      <c r="D82" s="270" t="s">
        <v>768</v>
      </c>
      <c r="E82" s="217" t="s">
        <v>770</v>
      </c>
      <c r="F82" s="270" t="s">
        <v>769</v>
      </c>
      <c r="G82" s="200">
        <v>24500000000</v>
      </c>
      <c r="H82" s="274">
        <v>5</v>
      </c>
      <c r="I82" s="225"/>
      <c r="J82" s="268" t="s">
        <v>572</v>
      </c>
      <c r="K82" s="276"/>
      <c r="L82" s="257"/>
      <c r="M82" s="257"/>
      <c r="N82" s="257"/>
      <c r="O82" s="246"/>
      <c r="P82" s="245"/>
    </row>
    <row r="83" spans="1:16" s="437" customFormat="1" ht="26.25">
      <c r="A83" s="427">
        <v>78</v>
      </c>
      <c r="B83" s="463">
        <v>42557</v>
      </c>
      <c r="C83" s="464" t="s">
        <v>786</v>
      </c>
      <c r="D83" s="465" t="s">
        <v>787</v>
      </c>
      <c r="E83" s="466" t="s">
        <v>788</v>
      </c>
      <c r="F83" s="465" t="s">
        <v>789</v>
      </c>
      <c r="G83" s="467">
        <v>70000000000</v>
      </c>
      <c r="H83" s="468">
        <v>1000</v>
      </c>
      <c r="I83" s="469" t="s">
        <v>688</v>
      </c>
      <c r="J83" s="434" t="s">
        <v>688</v>
      </c>
      <c r="K83" s="460"/>
      <c r="L83" s="435"/>
      <c r="M83" s="435"/>
      <c r="N83" s="435"/>
      <c r="O83" s="436"/>
      <c r="P83" s="461"/>
    </row>
    <row r="84" spans="1:16" s="437" customFormat="1" ht="52.5">
      <c r="A84" s="427">
        <v>79</v>
      </c>
      <c r="B84" s="463">
        <v>42564</v>
      </c>
      <c r="C84" s="464" t="s">
        <v>790</v>
      </c>
      <c r="D84" s="465" t="s">
        <v>791</v>
      </c>
      <c r="E84" s="470" t="s">
        <v>856</v>
      </c>
      <c r="F84" s="456" t="s">
        <v>792</v>
      </c>
      <c r="G84" s="467">
        <v>60000000000</v>
      </c>
      <c r="H84" s="468">
        <v>20</v>
      </c>
      <c r="I84" s="469"/>
      <c r="J84" s="434" t="s">
        <v>319</v>
      </c>
      <c r="K84" s="460"/>
      <c r="L84" s="435"/>
      <c r="M84" s="435"/>
      <c r="N84" s="435"/>
      <c r="O84" s="436"/>
      <c r="P84" s="461"/>
    </row>
    <row r="85" spans="1:16" ht="34.5">
      <c r="A85" s="261">
        <v>80</v>
      </c>
      <c r="B85" s="282">
        <v>42573</v>
      </c>
      <c r="C85" s="283" t="s">
        <v>801</v>
      </c>
      <c r="D85" s="284" t="s">
        <v>802</v>
      </c>
      <c r="E85" s="197" t="s">
        <v>803</v>
      </c>
      <c r="F85" s="198" t="s">
        <v>804</v>
      </c>
      <c r="G85" s="285">
        <v>71000000000</v>
      </c>
      <c r="H85" s="286">
        <v>100</v>
      </c>
      <c r="I85" s="287"/>
      <c r="J85" s="268" t="s">
        <v>328</v>
      </c>
      <c r="K85" s="276"/>
      <c r="L85" s="257"/>
      <c r="M85" s="257"/>
      <c r="N85" s="257"/>
      <c r="O85" s="246"/>
      <c r="P85" s="245"/>
    </row>
    <row r="86" spans="1:16" ht="26.25">
      <c r="A86" s="261">
        <v>81</v>
      </c>
      <c r="B86" s="282">
        <v>42585</v>
      </c>
      <c r="C86" s="283" t="s">
        <v>799</v>
      </c>
      <c r="D86" s="284" t="s">
        <v>609</v>
      </c>
      <c r="E86" s="197" t="s">
        <v>800</v>
      </c>
      <c r="F86" s="198" t="s">
        <v>611</v>
      </c>
      <c r="G86" s="285">
        <v>17033000000</v>
      </c>
      <c r="H86" s="286">
        <v>8</v>
      </c>
      <c r="I86" s="287"/>
      <c r="J86" s="268" t="s">
        <v>572</v>
      </c>
      <c r="K86" s="276"/>
      <c r="L86" s="257"/>
      <c r="M86" s="257"/>
      <c r="N86" s="257"/>
      <c r="O86" s="246"/>
      <c r="P86" s="245"/>
    </row>
    <row r="87" spans="1:16" ht="26.25">
      <c r="A87" s="261">
        <v>82</v>
      </c>
      <c r="B87" s="282">
        <v>42622</v>
      </c>
      <c r="C87" s="283" t="s">
        <v>807</v>
      </c>
      <c r="D87" s="284" t="s">
        <v>808</v>
      </c>
      <c r="E87" s="197" t="s">
        <v>809</v>
      </c>
      <c r="F87" s="198" t="s">
        <v>810</v>
      </c>
      <c r="G87" s="285">
        <v>37000000000</v>
      </c>
      <c r="H87" s="286">
        <v>2</v>
      </c>
      <c r="I87" s="287"/>
      <c r="J87" s="268" t="s">
        <v>572</v>
      </c>
      <c r="K87" s="276"/>
      <c r="L87" s="257"/>
      <c r="M87" s="257">
        <v>1</v>
      </c>
      <c r="N87" s="257"/>
      <c r="O87" s="246"/>
      <c r="P87" s="245"/>
    </row>
    <row r="88" spans="1:15" s="437" customFormat="1" ht="26.25">
      <c r="A88" s="427">
        <v>83</v>
      </c>
      <c r="B88" s="471">
        <v>42654</v>
      </c>
      <c r="C88" s="472" t="s">
        <v>814</v>
      </c>
      <c r="D88" s="473" t="s">
        <v>815</v>
      </c>
      <c r="E88" s="470" t="s">
        <v>816</v>
      </c>
      <c r="F88" s="456" t="s">
        <v>817</v>
      </c>
      <c r="G88" s="467">
        <v>670000000</v>
      </c>
      <c r="H88" s="474">
        <v>2</v>
      </c>
      <c r="I88" s="466"/>
      <c r="J88" s="434" t="s">
        <v>572</v>
      </c>
      <c r="K88" s="435"/>
      <c r="L88" s="435"/>
      <c r="M88" s="435">
        <v>2</v>
      </c>
      <c r="N88" s="435"/>
      <c r="O88" s="475"/>
    </row>
    <row r="89" spans="1:15" ht="26.25">
      <c r="A89" s="261">
        <v>84</v>
      </c>
      <c r="B89" s="288">
        <v>42668</v>
      </c>
      <c r="C89" s="289" t="s">
        <v>824</v>
      </c>
      <c r="D89" s="284" t="s">
        <v>808</v>
      </c>
      <c r="E89" s="223" t="s">
        <v>818</v>
      </c>
      <c r="F89" s="198" t="s">
        <v>819</v>
      </c>
      <c r="G89" s="200">
        <v>3231630000</v>
      </c>
      <c r="H89" s="239">
        <v>2</v>
      </c>
      <c r="I89" s="194"/>
      <c r="J89" s="268" t="s">
        <v>688</v>
      </c>
      <c r="K89" s="257"/>
      <c r="L89" s="257"/>
      <c r="M89" s="257">
        <v>3</v>
      </c>
      <c r="N89" s="257"/>
      <c r="O89" s="244"/>
    </row>
    <row r="90" spans="1:15" ht="39">
      <c r="A90" s="261">
        <v>85</v>
      </c>
      <c r="B90" s="288">
        <v>42668</v>
      </c>
      <c r="C90" s="289" t="s">
        <v>825</v>
      </c>
      <c r="D90" s="284" t="s">
        <v>808</v>
      </c>
      <c r="E90" s="197" t="s">
        <v>821</v>
      </c>
      <c r="F90" s="198" t="s">
        <v>822</v>
      </c>
      <c r="G90" s="200">
        <v>1195000000</v>
      </c>
      <c r="H90" s="239">
        <v>2</v>
      </c>
      <c r="I90" s="194"/>
      <c r="J90" s="268" t="s">
        <v>688</v>
      </c>
      <c r="K90" s="257"/>
      <c r="L90" s="257"/>
      <c r="M90" s="257">
        <v>4</v>
      </c>
      <c r="N90" s="257"/>
      <c r="O90" s="244"/>
    </row>
    <row r="91" spans="1:15" ht="39">
      <c r="A91" s="261">
        <v>86</v>
      </c>
      <c r="B91" s="288">
        <v>42668</v>
      </c>
      <c r="C91" s="289" t="s">
        <v>826</v>
      </c>
      <c r="D91" s="284" t="s">
        <v>808</v>
      </c>
      <c r="E91" s="223" t="s">
        <v>820</v>
      </c>
      <c r="F91" s="198" t="s">
        <v>823</v>
      </c>
      <c r="G91" s="200">
        <v>4400000000</v>
      </c>
      <c r="H91" s="239">
        <v>2</v>
      </c>
      <c r="I91" s="194"/>
      <c r="J91" s="268" t="s">
        <v>186</v>
      </c>
      <c r="K91" s="257"/>
      <c r="L91" s="257"/>
      <c r="M91" s="257">
        <v>5</v>
      </c>
      <c r="N91" s="257"/>
      <c r="O91" s="244"/>
    </row>
    <row r="92" spans="1:15" ht="39">
      <c r="A92" s="261">
        <v>87</v>
      </c>
      <c r="B92" s="288">
        <v>42685</v>
      </c>
      <c r="C92" s="289" t="s">
        <v>831</v>
      </c>
      <c r="D92" s="284" t="s">
        <v>832</v>
      </c>
      <c r="E92" s="223" t="s">
        <v>833</v>
      </c>
      <c r="F92" s="198" t="s">
        <v>834</v>
      </c>
      <c r="G92" s="200">
        <v>3000000000</v>
      </c>
      <c r="H92" s="239">
        <v>2</v>
      </c>
      <c r="I92" s="194"/>
      <c r="J92" s="268" t="s">
        <v>572</v>
      </c>
      <c r="K92" s="257"/>
      <c r="L92" s="257"/>
      <c r="M92" s="257">
        <v>6</v>
      </c>
      <c r="N92" s="257"/>
      <c r="O92" s="244"/>
    </row>
    <row r="93" spans="1:15" ht="34.5">
      <c r="A93" s="261">
        <v>88</v>
      </c>
      <c r="B93" s="288">
        <v>42685</v>
      </c>
      <c r="C93" s="289" t="s">
        <v>835</v>
      </c>
      <c r="D93" s="284" t="s">
        <v>836</v>
      </c>
      <c r="E93" s="223" t="s">
        <v>837</v>
      </c>
      <c r="F93" s="198" t="s">
        <v>838</v>
      </c>
      <c r="G93" s="200">
        <v>3000000000</v>
      </c>
      <c r="H93" s="239">
        <v>5</v>
      </c>
      <c r="I93" s="194"/>
      <c r="J93" s="268" t="s">
        <v>209</v>
      </c>
      <c r="K93" s="257"/>
      <c r="L93" s="257"/>
      <c r="M93" s="257">
        <v>7</v>
      </c>
      <c r="N93" s="257"/>
      <c r="O93" s="244"/>
    </row>
    <row r="94" spans="1:15" ht="26.25">
      <c r="A94" s="261">
        <v>89</v>
      </c>
      <c r="B94" s="288">
        <v>42703</v>
      </c>
      <c r="C94" s="289" t="s">
        <v>843</v>
      </c>
      <c r="D94" s="284" t="s">
        <v>845</v>
      </c>
      <c r="E94" s="197" t="s">
        <v>840</v>
      </c>
      <c r="F94" s="198" t="s">
        <v>841</v>
      </c>
      <c r="G94" s="200">
        <v>10448000000</v>
      </c>
      <c r="H94" s="239">
        <v>5</v>
      </c>
      <c r="I94" s="194"/>
      <c r="J94" s="268" t="s">
        <v>572</v>
      </c>
      <c r="K94" s="257"/>
      <c r="L94" s="257"/>
      <c r="M94" s="257">
        <v>8</v>
      </c>
      <c r="N94" s="257"/>
      <c r="O94" s="244"/>
    </row>
    <row r="95" spans="1:15" ht="26.25">
      <c r="A95" s="261">
        <v>90</v>
      </c>
      <c r="B95" s="288">
        <v>42703</v>
      </c>
      <c r="C95" s="289" t="s">
        <v>844</v>
      </c>
      <c r="D95" s="284" t="s">
        <v>846</v>
      </c>
      <c r="E95" s="197" t="s">
        <v>839</v>
      </c>
      <c r="F95" s="198" t="s">
        <v>842</v>
      </c>
      <c r="G95" s="200">
        <v>6500000000</v>
      </c>
      <c r="H95" s="239"/>
      <c r="I95" s="194"/>
      <c r="J95" s="268" t="s">
        <v>797</v>
      </c>
      <c r="K95" s="257"/>
      <c r="L95" s="257"/>
      <c r="M95" s="257">
        <v>9</v>
      </c>
      <c r="N95" s="257"/>
      <c r="O95" s="244"/>
    </row>
    <row r="96" spans="1:15" s="196" customFormat="1" ht="27" customHeight="1">
      <c r="A96" s="261">
        <v>91</v>
      </c>
      <c r="B96" s="288">
        <v>42711</v>
      </c>
      <c r="C96" s="289" t="s">
        <v>852</v>
      </c>
      <c r="D96" s="284" t="s">
        <v>847</v>
      </c>
      <c r="E96" s="197" t="s">
        <v>848</v>
      </c>
      <c r="F96" s="198" t="s">
        <v>849</v>
      </c>
      <c r="G96" s="200">
        <v>3400000000</v>
      </c>
      <c r="H96" s="239">
        <v>2</v>
      </c>
      <c r="I96" s="194"/>
      <c r="J96" s="268" t="s">
        <v>572</v>
      </c>
      <c r="K96" s="257"/>
      <c r="L96" s="212"/>
      <c r="M96" s="257">
        <v>10</v>
      </c>
      <c r="N96" s="257"/>
      <c r="O96" s="203"/>
    </row>
    <row r="97" spans="1:15" s="196" customFormat="1" ht="27" customHeight="1">
      <c r="A97" s="261">
        <v>92</v>
      </c>
      <c r="B97" s="288">
        <v>42723</v>
      </c>
      <c r="C97" s="289" t="s">
        <v>853</v>
      </c>
      <c r="D97" s="284" t="s">
        <v>850</v>
      </c>
      <c r="E97" s="197" t="s">
        <v>851</v>
      </c>
      <c r="F97" s="198" t="s">
        <v>542</v>
      </c>
      <c r="G97" s="200">
        <v>74000000000</v>
      </c>
      <c r="H97" s="239">
        <v>10</v>
      </c>
      <c r="I97" s="194"/>
      <c r="J97" s="268" t="s">
        <v>573</v>
      </c>
      <c r="K97" s="257"/>
      <c r="L97" s="212"/>
      <c r="M97" s="257">
        <v>11</v>
      </c>
      <c r="N97" s="257"/>
      <c r="O97" s="192"/>
    </row>
    <row r="98" spans="1:15" s="196" customFormat="1" ht="39">
      <c r="A98" s="261">
        <v>93</v>
      </c>
      <c r="B98" s="288">
        <v>42727</v>
      </c>
      <c r="C98" s="289" t="s">
        <v>854</v>
      </c>
      <c r="D98" s="284" t="s">
        <v>808</v>
      </c>
      <c r="E98" s="197" t="s">
        <v>318</v>
      </c>
      <c r="F98" s="198" t="s">
        <v>855</v>
      </c>
      <c r="G98" s="200">
        <v>2300000000</v>
      </c>
      <c r="H98" s="239">
        <v>2</v>
      </c>
      <c r="I98" s="194"/>
      <c r="J98" s="268" t="s">
        <v>797</v>
      </c>
      <c r="K98" s="257"/>
      <c r="L98" s="212"/>
      <c r="M98" s="257">
        <v>12</v>
      </c>
      <c r="N98" s="257"/>
      <c r="O98" s="192"/>
    </row>
    <row r="99" spans="1:15" s="196" customFormat="1" ht="27" customHeight="1">
      <c r="A99" s="261">
        <v>94</v>
      </c>
      <c r="B99" s="288">
        <v>42734</v>
      </c>
      <c r="C99" s="289" t="s">
        <v>857</v>
      </c>
      <c r="D99" s="284" t="s">
        <v>847</v>
      </c>
      <c r="E99" s="197" t="s">
        <v>858</v>
      </c>
      <c r="F99" s="198" t="s">
        <v>859</v>
      </c>
      <c r="G99" s="200">
        <v>179510000</v>
      </c>
      <c r="H99" s="239">
        <v>2</v>
      </c>
      <c r="I99" s="194"/>
      <c r="J99" s="268" t="s">
        <v>572</v>
      </c>
      <c r="K99" s="257"/>
      <c r="L99" s="212"/>
      <c r="M99" s="257">
        <v>13</v>
      </c>
      <c r="N99" s="257"/>
      <c r="O99" s="192"/>
    </row>
    <row r="100" spans="1:15" s="196" customFormat="1" ht="27" customHeight="1">
      <c r="A100" s="261">
        <v>95</v>
      </c>
      <c r="B100" s="288">
        <v>42745</v>
      </c>
      <c r="C100" s="289" t="s">
        <v>860</v>
      </c>
      <c r="D100" s="284" t="s">
        <v>847</v>
      </c>
      <c r="E100" s="197" t="s">
        <v>861</v>
      </c>
      <c r="F100" s="198" t="s">
        <v>862</v>
      </c>
      <c r="G100" s="200">
        <v>910000000</v>
      </c>
      <c r="H100" s="239">
        <v>2</v>
      </c>
      <c r="I100" s="194"/>
      <c r="J100" s="268" t="s">
        <v>329</v>
      </c>
      <c r="K100" s="257"/>
      <c r="L100" s="212"/>
      <c r="M100" s="257">
        <v>14</v>
      </c>
      <c r="N100" s="257"/>
      <c r="O100" s="192"/>
    </row>
    <row r="101" spans="1:15" s="196" customFormat="1" ht="39">
      <c r="A101" s="261">
        <v>96</v>
      </c>
      <c r="B101" s="288">
        <v>42828</v>
      </c>
      <c r="C101" s="289" t="s">
        <v>888</v>
      </c>
      <c r="D101" s="284" t="s">
        <v>889</v>
      </c>
      <c r="E101" s="197" t="s">
        <v>890</v>
      </c>
      <c r="F101" s="198" t="s">
        <v>729</v>
      </c>
      <c r="G101" s="200">
        <v>26739654000</v>
      </c>
      <c r="H101" s="239">
        <v>50</v>
      </c>
      <c r="I101" s="194"/>
      <c r="J101" s="268" t="s">
        <v>572</v>
      </c>
      <c r="K101" s="257"/>
      <c r="L101" s="212"/>
      <c r="M101" s="257">
        <v>15</v>
      </c>
      <c r="N101" s="257"/>
      <c r="O101" s="192"/>
    </row>
    <row r="102" spans="1:15" ht="45.75">
      <c r="A102" s="261">
        <v>97</v>
      </c>
      <c r="B102" s="288">
        <v>42829</v>
      </c>
      <c r="C102" s="289" t="s">
        <v>913</v>
      </c>
      <c r="D102" s="284" t="s">
        <v>914</v>
      </c>
      <c r="E102" s="197" t="s">
        <v>915</v>
      </c>
      <c r="F102" s="198" t="s">
        <v>916</v>
      </c>
      <c r="G102" s="200">
        <v>25000000000</v>
      </c>
      <c r="H102" s="239">
        <v>20</v>
      </c>
      <c r="I102" s="194"/>
      <c r="J102" s="268" t="s">
        <v>950</v>
      </c>
      <c r="K102" s="257"/>
      <c r="L102" s="257"/>
      <c r="M102" s="257">
        <v>16</v>
      </c>
      <c r="N102" s="257"/>
      <c r="O102" s="244"/>
    </row>
    <row r="103" spans="1:15" s="437" customFormat="1" ht="26.25">
      <c r="A103" s="427">
        <v>98</v>
      </c>
      <c r="B103" s="471">
        <v>42835</v>
      </c>
      <c r="C103" s="472" t="s">
        <v>896</v>
      </c>
      <c r="D103" s="465" t="s">
        <v>897</v>
      </c>
      <c r="E103" s="470" t="s">
        <v>899</v>
      </c>
      <c r="F103" s="456" t="s">
        <v>900</v>
      </c>
      <c r="G103" s="476">
        <v>180000000000</v>
      </c>
      <c r="H103" s="474">
        <v>15</v>
      </c>
      <c r="I103" s="466"/>
      <c r="J103" s="434" t="s">
        <v>572</v>
      </c>
      <c r="K103" s="435"/>
      <c r="L103" s="435"/>
      <c r="M103" s="435">
        <v>17</v>
      </c>
      <c r="N103" s="435"/>
      <c r="O103" s="475"/>
    </row>
    <row r="104" spans="1:15" s="437" customFormat="1" ht="26.25">
      <c r="A104" s="427">
        <v>99</v>
      </c>
      <c r="B104" s="471">
        <v>42835</v>
      </c>
      <c r="C104" s="472" t="s">
        <v>898</v>
      </c>
      <c r="D104" s="465" t="s">
        <v>897</v>
      </c>
      <c r="E104" s="470" t="s">
        <v>901</v>
      </c>
      <c r="F104" s="456" t="s">
        <v>902</v>
      </c>
      <c r="G104" s="476">
        <v>22000000000</v>
      </c>
      <c r="H104" s="474">
        <v>30</v>
      </c>
      <c r="I104" s="466"/>
      <c r="J104" s="434" t="s">
        <v>572</v>
      </c>
      <c r="K104" s="435"/>
      <c r="L104" s="435"/>
      <c r="M104" s="435">
        <v>18</v>
      </c>
      <c r="N104" s="435"/>
      <c r="O104" s="475"/>
    </row>
    <row r="105" spans="1:15" ht="26.25">
      <c r="A105" s="261">
        <v>100</v>
      </c>
      <c r="B105" s="288">
        <v>42835</v>
      </c>
      <c r="C105" s="289" t="s">
        <v>891</v>
      </c>
      <c r="D105" s="284" t="s">
        <v>892</v>
      </c>
      <c r="E105" s="197" t="s">
        <v>893</v>
      </c>
      <c r="F105" s="198" t="s">
        <v>894</v>
      </c>
      <c r="G105" s="200">
        <v>2000000000</v>
      </c>
      <c r="H105" s="239">
        <v>2</v>
      </c>
      <c r="I105" s="194"/>
      <c r="J105" s="268" t="s">
        <v>797</v>
      </c>
      <c r="K105" s="257"/>
      <c r="L105" s="257"/>
      <c r="M105" s="257">
        <v>19</v>
      </c>
      <c r="N105" s="257"/>
      <c r="O105" s="244"/>
    </row>
    <row r="106" spans="1:15" ht="39">
      <c r="A106" s="261">
        <v>101</v>
      </c>
      <c r="B106" s="288">
        <v>42836</v>
      </c>
      <c r="C106" s="289" t="s">
        <v>917</v>
      </c>
      <c r="D106" s="284" t="s">
        <v>903</v>
      </c>
      <c r="E106" s="197" t="s">
        <v>904</v>
      </c>
      <c r="F106" s="198" t="s">
        <v>905</v>
      </c>
      <c r="G106" s="200">
        <v>3960000000</v>
      </c>
      <c r="H106" s="239">
        <v>2</v>
      </c>
      <c r="I106" s="194"/>
      <c r="J106" s="268" t="s">
        <v>797</v>
      </c>
      <c r="K106" s="257"/>
      <c r="L106" s="257"/>
      <c r="M106" s="257">
        <v>20</v>
      </c>
      <c r="N106" s="257"/>
      <c r="O106" s="244"/>
    </row>
    <row r="107" spans="1:15" ht="26.25">
      <c r="A107" s="261">
        <v>102</v>
      </c>
      <c r="B107" s="288">
        <v>42837</v>
      </c>
      <c r="C107" s="289" t="s">
        <v>918</v>
      </c>
      <c r="D107" s="284" t="s">
        <v>906</v>
      </c>
      <c r="E107" s="197" t="s">
        <v>907</v>
      </c>
      <c r="F107" s="198" t="s">
        <v>912</v>
      </c>
      <c r="G107" s="200">
        <v>28420000000</v>
      </c>
      <c r="H107" s="239">
        <v>15</v>
      </c>
      <c r="I107" s="194"/>
      <c r="J107" s="268" t="s">
        <v>572</v>
      </c>
      <c r="K107" s="257"/>
      <c r="L107" s="257"/>
      <c r="M107" s="257">
        <v>21</v>
      </c>
      <c r="N107" s="257"/>
      <c r="O107" s="244"/>
    </row>
    <row r="108" spans="1:15" ht="57.75">
      <c r="A108" s="261">
        <v>103</v>
      </c>
      <c r="B108" s="288">
        <v>42846</v>
      </c>
      <c r="C108" s="289" t="s">
        <v>920</v>
      </c>
      <c r="D108" s="284" t="s">
        <v>922</v>
      </c>
      <c r="E108" s="290" t="s">
        <v>0</v>
      </c>
      <c r="F108" s="197" t="s">
        <v>1</v>
      </c>
      <c r="G108" s="200">
        <v>654439979000</v>
      </c>
      <c r="H108" s="239">
        <v>20</v>
      </c>
      <c r="I108" s="194"/>
      <c r="J108" s="268" t="s">
        <v>274</v>
      </c>
      <c r="K108" s="257"/>
      <c r="L108" s="257"/>
      <c r="M108" s="257">
        <v>22</v>
      </c>
      <c r="N108" s="257"/>
      <c r="O108" s="244"/>
    </row>
    <row r="109" spans="1:15" ht="39">
      <c r="A109" s="261">
        <v>104</v>
      </c>
      <c r="B109" s="288">
        <v>42843</v>
      </c>
      <c r="C109" s="290" t="s">
        <v>25</v>
      </c>
      <c r="D109" s="284" t="s">
        <v>24</v>
      </c>
      <c r="E109" s="197" t="s">
        <v>22</v>
      </c>
      <c r="F109" s="197" t="s">
        <v>23</v>
      </c>
      <c r="G109" s="200">
        <v>79999000000</v>
      </c>
      <c r="H109" s="239">
        <v>15</v>
      </c>
      <c r="I109" s="194"/>
      <c r="J109" s="268" t="s">
        <v>688</v>
      </c>
      <c r="K109" s="257"/>
      <c r="L109" s="257"/>
      <c r="M109" s="257">
        <v>23</v>
      </c>
      <c r="N109" s="257"/>
      <c r="O109" s="244"/>
    </row>
    <row r="110" spans="1:15" ht="26.25">
      <c r="A110" s="261">
        <v>105</v>
      </c>
      <c r="B110" s="288">
        <v>42886</v>
      </c>
      <c r="C110" s="289" t="s">
        <v>3</v>
      </c>
      <c r="D110" s="284" t="s">
        <v>7</v>
      </c>
      <c r="E110" s="197" t="s">
        <v>8</v>
      </c>
      <c r="F110" s="198" t="s">
        <v>697</v>
      </c>
      <c r="G110" s="200">
        <v>3610000000</v>
      </c>
      <c r="H110" s="239">
        <v>2</v>
      </c>
      <c r="I110" s="194"/>
      <c r="J110" s="268" t="s">
        <v>572</v>
      </c>
      <c r="K110" s="257"/>
      <c r="L110" s="257"/>
      <c r="M110" s="257">
        <v>25</v>
      </c>
      <c r="N110" s="257"/>
      <c r="O110" s="244"/>
    </row>
    <row r="111" spans="1:15" ht="26.25">
      <c r="A111" s="261">
        <v>106</v>
      </c>
      <c r="B111" s="288">
        <v>42886</v>
      </c>
      <c r="C111" s="289" t="s">
        <v>4</v>
      </c>
      <c r="D111" s="284" t="s">
        <v>808</v>
      </c>
      <c r="E111" s="197" t="s">
        <v>9</v>
      </c>
      <c r="F111" s="198" t="s">
        <v>10</v>
      </c>
      <c r="G111" s="200">
        <v>1500000000</v>
      </c>
      <c r="H111" s="239">
        <v>2</v>
      </c>
      <c r="I111" s="194"/>
      <c r="J111" s="268" t="s">
        <v>572</v>
      </c>
      <c r="K111" s="257"/>
      <c r="L111" s="257"/>
      <c r="M111" s="257">
        <v>26</v>
      </c>
      <c r="N111" s="257"/>
      <c r="O111" s="244"/>
    </row>
    <row r="112" spans="1:15" ht="26.25">
      <c r="A112" s="261">
        <v>107</v>
      </c>
      <c r="B112" s="288">
        <v>42886</v>
      </c>
      <c r="C112" s="289" t="s">
        <v>5</v>
      </c>
      <c r="D112" s="284" t="s">
        <v>11</v>
      </c>
      <c r="E112" s="197" t="s">
        <v>6</v>
      </c>
      <c r="F112" s="198" t="s">
        <v>12</v>
      </c>
      <c r="G112" s="200">
        <v>1500000000</v>
      </c>
      <c r="H112" s="239">
        <v>2</v>
      </c>
      <c r="I112" s="194"/>
      <c r="J112" s="268" t="s">
        <v>688</v>
      </c>
      <c r="K112" s="257"/>
      <c r="L112" s="257"/>
      <c r="M112" s="257">
        <v>27</v>
      </c>
      <c r="N112" s="257"/>
      <c r="O112" s="244"/>
    </row>
    <row r="113" spans="1:15" ht="26.25">
      <c r="A113" s="261">
        <v>108</v>
      </c>
      <c r="B113" s="291">
        <v>42901</v>
      </c>
      <c r="C113" s="289" t="s">
        <v>13</v>
      </c>
      <c r="D113" s="284" t="s">
        <v>808</v>
      </c>
      <c r="E113" s="197" t="s">
        <v>14</v>
      </c>
      <c r="F113" s="198" t="s">
        <v>15</v>
      </c>
      <c r="G113" s="200">
        <v>2211000000</v>
      </c>
      <c r="H113" s="239">
        <v>2</v>
      </c>
      <c r="I113" s="289">
        <v>2</v>
      </c>
      <c r="J113" s="268" t="s">
        <v>572</v>
      </c>
      <c r="K113" s="257"/>
      <c r="L113" s="257"/>
      <c r="M113" s="257">
        <v>28</v>
      </c>
      <c r="N113" s="257"/>
      <c r="O113" s="244"/>
    </row>
    <row r="114" spans="1:15" ht="26.25">
      <c r="A114" s="261">
        <v>109</v>
      </c>
      <c r="B114" s="288">
        <v>42941</v>
      </c>
      <c r="C114" s="289" t="s">
        <v>32</v>
      </c>
      <c r="D114" s="284" t="s">
        <v>26</v>
      </c>
      <c r="E114" s="197" t="s">
        <v>27</v>
      </c>
      <c r="F114" s="198" t="s">
        <v>28</v>
      </c>
      <c r="G114" s="200">
        <v>100000000000</v>
      </c>
      <c r="H114" s="239">
        <v>100</v>
      </c>
      <c r="I114" s="289"/>
      <c r="J114" s="268" t="s">
        <v>54</v>
      </c>
      <c r="K114" s="257"/>
      <c r="L114" s="257"/>
      <c r="M114" s="257">
        <v>29</v>
      </c>
      <c r="N114" s="257"/>
      <c r="O114" s="244"/>
    </row>
    <row r="115" spans="1:15" ht="13.5">
      <c r="A115" s="261">
        <v>110</v>
      </c>
      <c r="B115" s="288">
        <v>42941</v>
      </c>
      <c r="C115" s="289" t="s">
        <v>321</v>
      </c>
      <c r="D115" s="284" t="s">
        <v>29</v>
      </c>
      <c r="E115" s="197" t="s">
        <v>30</v>
      </c>
      <c r="F115" s="198" t="s">
        <v>31</v>
      </c>
      <c r="G115" s="200">
        <v>5940000000</v>
      </c>
      <c r="H115" s="239">
        <v>10</v>
      </c>
      <c r="I115" s="289"/>
      <c r="J115" s="268" t="s">
        <v>572</v>
      </c>
      <c r="K115" s="257"/>
      <c r="L115" s="257"/>
      <c r="M115" s="257">
        <v>30</v>
      </c>
      <c r="N115" s="257"/>
      <c r="O115" s="244"/>
    </row>
    <row r="116" spans="1:15" ht="26.25">
      <c r="A116" s="261">
        <v>111</v>
      </c>
      <c r="B116" s="288">
        <v>42977</v>
      </c>
      <c r="C116" s="289" t="s">
        <v>42</v>
      </c>
      <c r="D116" s="284" t="s">
        <v>45</v>
      </c>
      <c r="E116" s="197" t="s">
        <v>48</v>
      </c>
      <c r="F116" s="198" t="s">
        <v>50</v>
      </c>
      <c r="G116" s="200">
        <v>35000000000</v>
      </c>
      <c r="H116" s="239">
        <v>10</v>
      </c>
      <c r="I116" s="289"/>
      <c r="J116" s="268" t="s">
        <v>688</v>
      </c>
      <c r="K116" s="257"/>
      <c r="L116" s="257"/>
      <c r="M116" s="257">
        <v>31</v>
      </c>
      <c r="N116" s="257"/>
      <c r="O116" s="244"/>
    </row>
    <row r="117" spans="1:15" ht="26.25">
      <c r="A117" s="261">
        <v>112</v>
      </c>
      <c r="B117" s="288">
        <v>42977</v>
      </c>
      <c r="C117" s="289" t="s">
        <v>43</v>
      </c>
      <c r="D117" s="284" t="s">
        <v>46</v>
      </c>
      <c r="E117" s="197" t="s">
        <v>51</v>
      </c>
      <c r="F117" s="198" t="s">
        <v>52</v>
      </c>
      <c r="G117" s="200">
        <v>3500000000</v>
      </c>
      <c r="H117" s="239">
        <v>2</v>
      </c>
      <c r="I117" s="289"/>
      <c r="J117" s="268" t="s">
        <v>895</v>
      </c>
      <c r="K117" s="257"/>
      <c r="L117" s="257"/>
      <c r="M117" s="257">
        <v>32</v>
      </c>
      <c r="N117" s="257"/>
      <c r="O117" s="244"/>
    </row>
    <row r="118" spans="1:15" ht="26.25">
      <c r="A118" s="261">
        <v>113</v>
      </c>
      <c r="B118" s="288">
        <v>42978</v>
      </c>
      <c r="C118" s="289" t="s">
        <v>44</v>
      </c>
      <c r="D118" s="284" t="s">
        <v>47</v>
      </c>
      <c r="E118" s="197" t="s">
        <v>49</v>
      </c>
      <c r="F118" s="198" t="s">
        <v>53</v>
      </c>
      <c r="G118" s="292">
        <v>3000000000</v>
      </c>
      <c r="H118" s="239">
        <v>2</v>
      </c>
      <c r="I118" s="289"/>
      <c r="J118" s="268" t="s">
        <v>54</v>
      </c>
      <c r="K118" s="257"/>
      <c r="L118" s="257"/>
      <c r="M118" s="257">
        <v>33</v>
      </c>
      <c r="N118" s="257"/>
      <c r="O118" s="244"/>
    </row>
    <row r="119" spans="1:15" ht="39">
      <c r="A119" s="261">
        <v>114</v>
      </c>
      <c r="B119" s="288">
        <v>42991</v>
      </c>
      <c r="C119" s="293" t="s">
        <v>55</v>
      </c>
      <c r="D119" s="284" t="s">
        <v>57</v>
      </c>
      <c r="E119" s="197" t="s">
        <v>58</v>
      </c>
      <c r="F119" s="198" t="s">
        <v>59</v>
      </c>
      <c r="G119" s="294">
        <v>1500000000</v>
      </c>
      <c r="H119" s="239">
        <v>2</v>
      </c>
      <c r="I119" s="289"/>
      <c r="J119" s="274" t="s">
        <v>688</v>
      </c>
      <c r="K119" s="276">
        <f>SUM(G116:G120)</f>
        <v>45000000000</v>
      </c>
      <c r="L119" s="257"/>
      <c r="M119" s="257">
        <v>34</v>
      </c>
      <c r="N119" s="257"/>
      <c r="O119" s="244"/>
    </row>
    <row r="120" spans="1:15" ht="26.25">
      <c r="A120" s="261">
        <v>115</v>
      </c>
      <c r="B120" s="288">
        <v>42991</v>
      </c>
      <c r="C120" s="293" t="s">
        <v>56</v>
      </c>
      <c r="D120" s="284" t="s">
        <v>60</v>
      </c>
      <c r="E120" s="197" t="s">
        <v>61</v>
      </c>
      <c r="F120" s="198" t="s">
        <v>62</v>
      </c>
      <c r="G120" s="200">
        <v>2000000000</v>
      </c>
      <c r="H120" s="239">
        <v>2</v>
      </c>
      <c r="I120" s="289"/>
      <c r="J120" s="274" t="s">
        <v>572</v>
      </c>
      <c r="K120" s="257"/>
      <c r="L120" s="257"/>
      <c r="M120" s="257">
        <v>35</v>
      </c>
      <c r="N120" s="257"/>
      <c r="O120" s="244"/>
    </row>
    <row r="121" spans="1:15" ht="26.25">
      <c r="A121" s="261">
        <v>116</v>
      </c>
      <c r="B121" s="295">
        <v>42993</v>
      </c>
      <c r="C121" s="293" t="s">
        <v>66</v>
      </c>
      <c r="D121" s="284" t="s">
        <v>63</v>
      </c>
      <c r="E121" s="197" t="s">
        <v>64</v>
      </c>
      <c r="F121" s="198" t="s">
        <v>65</v>
      </c>
      <c r="G121" s="200">
        <v>1000000000</v>
      </c>
      <c r="H121" s="239">
        <v>2</v>
      </c>
      <c r="I121" s="289"/>
      <c r="J121" s="274" t="s">
        <v>572</v>
      </c>
      <c r="K121" s="257"/>
      <c r="L121" s="257"/>
      <c r="M121" s="257">
        <v>36</v>
      </c>
      <c r="N121" s="257"/>
      <c r="O121" s="244"/>
    </row>
    <row r="122" spans="1:14" s="192" customFormat="1" ht="26.25">
      <c r="A122" s="261">
        <v>117</v>
      </c>
      <c r="B122" s="296">
        <v>43003</v>
      </c>
      <c r="C122" s="293" t="s">
        <v>78</v>
      </c>
      <c r="D122" s="198" t="s">
        <v>71</v>
      </c>
      <c r="E122" s="198" t="s">
        <v>71</v>
      </c>
      <c r="F122" s="198" t="s">
        <v>72</v>
      </c>
      <c r="G122" s="297">
        <v>2000000000</v>
      </c>
      <c r="H122" s="220">
        <v>2</v>
      </c>
      <c r="I122" s="220"/>
      <c r="J122" s="274" t="s">
        <v>572</v>
      </c>
      <c r="K122" s="212"/>
      <c r="L122" s="212"/>
      <c r="M122" s="257">
        <v>37</v>
      </c>
      <c r="N122" s="257"/>
    </row>
    <row r="123" spans="1:14" s="192" customFormat="1" ht="26.25">
      <c r="A123" s="261">
        <v>118</v>
      </c>
      <c r="B123" s="296">
        <v>43003</v>
      </c>
      <c r="C123" s="293" t="s">
        <v>79</v>
      </c>
      <c r="D123" s="198" t="s">
        <v>73</v>
      </c>
      <c r="E123" s="198" t="s">
        <v>74</v>
      </c>
      <c r="F123" s="198" t="s">
        <v>75</v>
      </c>
      <c r="G123" s="297">
        <v>7900000000</v>
      </c>
      <c r="H123" s="220">
        <v>2</v>
      </c>
      <c r="I123" s="220"/>
      <c r="J123" s="274" t="s">
        <v>572</v>
      </c>
      <c r="K123" s="212"/>
      <c r="L123" s="212"/>
      <c r="M123" s="257">
        <v>38</v>
      </c>
      <c r="N123" s="257"/>
    </row>
    <row r="124" spans="1:14" s="192" customFormat="1" ht="26.25">
      <c r="A124" s="261">
        <v>119</v>
      </c>
      <c r="B124" s="296">
        <v>43013</v>
      </c>
      <c r="C124" s="293" t="s">
        <v>80</v>
      </c>
      <c r="D124" s="198" t="s">
        <v>84</v>
      </c>
      <c r="E124" s="198" t="s">
        <v>82</v>
      </c>
      <c r="F124" s="198" t="s">
        <v>86</v>
      </c>
      <c r="G124" s="297">
        <v>8860000000</v>
      </c>
      <c r="H124" s="220">
        <v>30</v>
      </c>
      <c r="I124" s="220"/>
      <c r="J124" s="198" t="s">
        <v>276</v>
      </c>
      <c r="K124" s="212"/>
      <c r="L124" s="212"/>
      <c r="M124" s="257">
        <v>39</v>
      </c>
      <c r="N124" s="257"/>
    </row>
    <row r="125" spans="1:14" s="192" customFormat="1" ht="26.25">
      <c r="A125" s="261">
        <v>120</v>
      </c>
      <c r="B125" s="296">
        <v>43013</v>
      </c>
      <c r="C125" s="293" t="s">
        <v>81</v>
      </c>
      <c r="D125" s="198" t="s">
        <v>85</v>
      </c>
      <c r="E125" s="197" t="s">
        <v>83</v>
      </c>
      <c r="F125" s="198" t="s">
        <v>87</v>
      </c>
      <c r="G125" s="297">
        <v>46000000000</v>
      </c>
      <c r="H125" s="220">
        <v>100</v>
      </c>
      <c r="I125" s="220"/>
      <c r="J125" s="220" t="s">
        <v>576</v>
      </c>
      <c r="K125" s="212"/>
      <c r="L125" s="212"/>
      <c r="M125" s="257">
        <v>40</v>
      </c>
      <c r="N125" s="257"/>
    </row>
    <row r="126" spans="1:14" s="192" customFormat="1" ht="26.25">
      <c r="A126" s="261">
        <v>121</v>
      </c>
      <c r="B126" s="296">
        <v>43026</v>
      </c>
      <c r="C126" s="293" t="s">
        <v>91</v>
      </c>
      <c r="D126" s="198" t="s">
        <v>92</v>
      </c>
      <c r="E126" s="197" t="s">
        <v>93</v>
      </c>
      <c r="F126" s="198" t="s">
        <v>94</v>
      </c>
      <c r="G126" s="297">
        <v>500000000</v>
      </c>
      <c r="H126" s="220">
        <v>5</v>
      </c>
      <c r="I126" s="220"/>
      <c r="J126" s="220" t="s">
        <v>572</v>
      </c>
      <c r="K126" s="212"/>
      <c r="L126" s="212"/>
      <c r="M126" s="257">
        <v>41</v>
      </c>
      <c r="N126" s="257"/>
    </row>
    <row r="127" spans="1:14" s="192" customFormat="1" ht="26.25">
      <c r="A127" s="261">
        <v>122</v>
      </c>
      <c r="B127" s="296">
        <v>43039</v>
      </c>
      <c r="C127" s="293" t="s">
        <v>95</v>
      </c>
      <c r="D127" s="198" t="s">
        <v>96</v>
      </c>
      <c r="E127" s="197" t="s">
        <v>97</v>
      </c>
      <c r="F127" s="198" t="s">
        <v>98</v>
      </c>
      <c r="G127" s="297">
        <v>106011227000</v>
      </c>
      <c r="H127" s="220">
        <v>790</v>
      </c>
      <c r="I127" s="220"/>
      <c r="J127" s="198" t="s">
        <v>277</v>
      </c>
      <c r="K127" s="212"/>
      <c r="L127" s="212"/>
      <c r="M127" s="257">
        <v>42</v>
      </c>
      <c r="N127" s="257"/>
    </row>
    <row r="128" spans="1:14" s="482" customFormat="1" ht="26.25">
      <c r="A128" s="439">
        <v>123</v>
      </c>
      <c r="B128" s="477">
        <v>43066</v>
      </c>
      <c r="C128" s="478" t="s">
        <v>322</v>
      </c>
      <c r="D128" s="479" t="s">
        <v>106</v>
      </c>
      <c r="E128" s="480" t="s">
        <v>105</v>
      </c>
      <c r="F128" s="479" t="s">
        <v>107</v>
      </c>
      <c r="G128" s="481">
        <v>500000000</v>
      </c>
      <c r="H128" s="454">
        <v>2</v>
      </c>
      <c r="I128" s="454">
        <v>61.6</v>
      </c>
      <c r="J128" s="479" t="s">
        <v>572</v>
      </c>
      <c r="M128" s="448">
        <v>43</v>
      </c>
      <c r="N128" s="448"/>
    </row>
    <row r="129" spans="1:14" s="482" customFormat="1" ht="26.25">
      <c r="A129" s="439">
        <v>124</v>
      </c>
      <c r="B129" s="477">
        <v>43066</v>
      </c>
      <c r="C129" s="478" t="s">
        <v>323</v>
      </c>
      <c r="D129" s="479" t="s">
        <v>109</v>
      </c>
      <c r="E129" s="480" t="s">
        <v>108</v>
      </c>
      <c r="F129" s="479" t="s">
        <v>110</v>
      </c>
      <c r="G129" s="481">
        <v>600000000</v>
      </c>
      <c r="H129" s="454">
        <v>2</v>
      </c>
      <c r="I129" s="454">
        <v>131.4</v>
      </c>
      <c r="J129" s="479" t="s">
        <v>572</v>
      </c>
      <c r="M129" s="448">
        <v>44</v>
      </c>
      <c r="N129" s="448"/>
    </row>
    <row r="130" spans="1:14" s="192" customFormat="1" ht="39">
      <c r="A130" s="261">
        <v>125</v>
      </c>
      <c r="B130" s="296">
        <v>43070</v>
      </c>
      <c r="C130" s="293" t="s">
        <v>113</v>
      </c>
      <c r="D130" s="198" t="s">
        <v>115</v>
      </c>
      <c r="E130" s="298" t="s">
        <v>114</v>
      </c>
      <c r="F130" s="198" t="s">
        <v>116</v>
      </c>
      <c r="G130" s="297">
        <v>8000000000</v>
      </c>
      <c r="H130" s="220">
        <v>10</v>
      </c>
      <c r="I130" s="225">
        <v>5020</v>
      </c>
      <c r="J130" s="198" t="s">
        <v>688</v>
      </c>
      <c r="K130" s="212"/>
      <c r="L130" s="212"/>
      <c r="M130" s="257">
        <v>45</v>
      </c>
      <c r="N130" s="257"/>
    </row>
    <row r="131" spans="1:14" s="192" customFormat="1" ht="26.25">
      <c r="A131" s="261">
        <v>126</v>
      </c>
      <c r="B131" s="296">
        <v>43084</v>
      </c>
      <c r="C131" s="293" t="s">
        <v>113</v>
      </c>
      <c r="D131" s="198" t="s">
        <v>119</v>
      </c>
      <c r="E131" s="197" t="s">
        <v>120</v>
      </c>
      <c r="F131" s="198" t="s">
        <v>121</v>
      </c>
      <c r="G131" s="297">
        <v>1500000000</v>
      </c>
      <c r="H131" s="220">
        <v>4</v>
      </c>
      <c r="I131" s="225">
        <v>1102</v>
      </c>
      <c r="J131" s="198" t="s">
        <v>572</v>
      </c>
      <c r="K131" s="212"/>
      <c r="L131" s="212"/>
      <c r="M131" s="257">
        <v>46</v>
      </c>
      <c r="N131" s="257"/>
    </row>
    <row r="132" spans="1:14" s="487" customFormat="1" ht="26.25">
      <c r="A132" s="427">
        <v>127</v>
      </c>
      <c r="B132" s="483">
        <v>43088</v>
      </c>
      <c r="C132" s="484" t="s">
        <v>125</v>
      </c>
      <c r="D132" s="456" t="s">
        <v>126</v>
      </c>
      <c r="E132" s="470" t="s">
        <v>127</v>
      </c>
      <c r="F132" s="456" t="s">
        <v>128</v>
      </c>
      <c r="G132" s="485">
        <v>263517488082</v>
      </c>
      <c r="H132" s="459">
        <v>60</v>
      </c>
      <c r="I132" s="462">
        <v>73358.7</v>
      </c>
      <c r="J132" s="456" t="s">
        <v>797</v>
      </c>
      <c r="K132" s="486"/>
      <c r="L132" s="486"/>
      <c r="M132" s="435">
        <v>47</v>
      </c>
      <c r="N132" s="435"/>
    </row>
    <row r="133" spans="1:15" ht="26.25">
      <c r="A133" s="261">
        <v>128</v>
      </c>
      <c r="B133" s="288">
        <v>43105</v>
      </c>
      <c r="C133" s="293" t="s">
        <v>129</v>
      </c>
      <c r="D133" s="224" t="s">
        <v>130</v>
      </c>
      <c r="E133" s="194" t="s">
        <v>131</v>
      </c>
      <c r="F133" s="224" t="s">
        <v>132</v>
      </c>
      <c r="G133" s="285">
        <v>25000000000</v>
      </c>
      <c r="H133" s="237">
        <v>8</v>
      </c>
      <c r="I133" s="285"/>
      <c r="J133" s="198" t="s">
        <v>797</v>
      </c>
      <c r="K133" s="276"/>
      <c r="L133" s="276"/>
      <c r="M133" s="257">
        <v>1</v>
      </c>
      <c r="N133" s="257"/>
      <c r="O133" s="244"/>
    </row>
    <row r="134" spans="1:15" ht="26.25">
      <c r="A134" s="261">
        <v>129</v>
      </c>
      <c r="B134" s="288">
        <v>43112</v>
      </c>
      <c r="C134" s="293" t="s">
        <v>133</v>
      </c>
      <c r="D134" s="224" t="s">
        <v>832</v>
      </c>
      <c r="E134" s="197" t="s">
        <v>135</v>
      </c>
      <c r="F134" s="224" t="s">
        <v>134</v>
      </c>
      <c r="G134" s="200">
        <v>3000000000</v>
      </c>
      <c r="H134" s="237">
        <v>4</v>
      </c>
      <c r="I134" s="216"/>
      <c r="J134" s="198" t="s">
        <v>572</v>
      </c>
      <c r="K134" s="257"/>
      <c r="L134" s="257"/>
      <c r="M134" s="257">
        <v>2</v>
      </c>
      <c r="N134" s="257"/>
      <c r="O134" s="244"/>
    </row>
    <row r="135" spans="1:15" ht="39">
      <c r="A135" s="261">
        <v>130</v>
      </c>
      <c r="B135" s="288">
        <v>43115</v>
      </c>
      <c r="C135" s="293" t="s">
        <v>136</v>
      </c>
      <c r="D135" s="224" t="s">
        <v>137</v>
      </c>
      <c r="E135" s="197" t="s">
        <v>138</v>
      </c>
      <c r="F135" s="224" t="s">
        <v>139</v>
      </c>
      <c r="G135" s="200">
        <v>3200000000</v>
      </c>
      <c r="H135" s="237">
        <v>8</v>
      </c>
      <c r="I135" s="274"/>
      <c r="J135" s="198" t="s">
        <v>317</v>
      </c>
      <c r="K135" s="257"/>
      <c r="L135" s="257"/>
      <c r="M135" s="257">
        <v>3</v>
      </c>
      <c r="N135" s="257"/>
      <c r="O135" s="244"/>
    </row>
    <row r="136" spans="1:15" ht="68.25" customHeight="1">
      <c r="A136" s="261">
        <v>131</v>
      </c>
      <c r="B136" s="288">
        <v>43116</v>
      </c>
      <c r="C136" s="293" t="s">
        <v>140</v>
      </c>
      <c r="D136" s="224" t="s">
        <v>141</v>
      </c>
      <c r="E136" s="197" t="s">
        <v>143</v>
      </c>
      <c r="F136" s="224" t="s">
        <v>142</v>
      </c>
      <c r="G136" s="200">
        <v>1650000000</v>
      </c>
      <c r="H136" s="237">
        <v>11</v>
      </c>
      <c r="I136" s="274"/>
      <c r="J136" s="198" t="s">
        <v>2</v>
      </c>
      <c r="K136" s="257"/>
      <c r="L136" s="257"/>
      <c r="M136" s="257">
        <v>4</v>
      </c>
      <c r="N136" s="257"/>
      <c r="O136" s="244"/>
    </row>
    <row r="137" spans="1:15" ht="26.25">
      <c r="A137" s="261">
        <v>132</v>
      </c>
      <c r="B137" s="288">
        <v>43117</v>
      </c>
      <c r="C137" s="293" t="s">
        <v>144</v>
      </c>
      <c r="D137" s="224" t="s">
        <v>145</v>
      </c>
      <c r="E137" s="197" t="s">
        <v>146</v>
      </c>
      <c r="F137" s="224" t="s">
        <v>842</v>
      </c>
      <c r="G137" s="200">
        <v>1000000000</v>
      </c>
      <c r="H137" s="214">
        <v>2</v>
      </c>
      <c r="I137" s="299"/>
      <c r="J137" s="198" t="s">
        <v>572</v>
      </c>
      <c r="K137" s="257"/>
      <c r="L137" s="257"/>
      <c r="M137" s="257">
        <v>5</v>
      </c>
      <c r="N137" s="257"/>
      <c r="O137" s="244"/>
    </row>
    <row r="138" spans="1:15" ht="26.25">
      <c r="A138" s="261">
        <v>133</v>
      </c>
      <c r="B138" s="288">
        <v>43123</v>
      </c>
      <c r="C138" s="293" t="s">
        <v>147</v>
      </c>
      <c r="D138" s="224" t="s">
        <v>148</v>
      </c>
      <c r="E138" s="197" t="s">
        <v>150</v>
      </c>
      <c r="F138" s="198" t="s">
        <v>149</v>
      </c>
      <c r="G138" s="200">
        <v>1000000000</v>
      </c>
      <c r="H138" s="289">
        <v>3</v>
      </c>
      <c r="I138" s="216"/>
      <c r="J138" s="198" t="s">
        <v>572</v>
      </c>
      <c r="K138" s="257"/>
      <c r="L138" s="257"/>
      <c r="M138" s="257">
        <v>6</v>
      </c>
      <c r="N138" s="276">
        <f>SUM(G87:G177)</f>
        <v>3335089170283</v>
      </c>
      <c r="O138" s="244"/>
    </row>
    <row r="139" spans="1:15" s="437" customFormat="1" ht="26.25">
      <c r="A139" s="427">
        <v>134</v>
      </c>
      <c r="B139" s="471">
        <v>43136</v>
      </c>
      <c r="C139" s="484" t="s">
        <v>151</v>
      </c>
      <c r="D139" s="473" t="s">
        <v>152</v>
      </c>
      <c r="E139" s="470" t="s">
        <v>153</v>
      </c>
      <c r="F139" s="456" t="s">
        <v>168</v>
      </c>
      <c r="G139" s="476">
        <v>60000000000</v>
      </c>
      <c r="H139" s="488">
        <v>400</v>
      </c>
      <c r="I139" s="489"/>
      <c r="J139" s="489" t="s">
        <v>576</v>
      </c>
      <c r="K139" s="435"/>
      <c r="L139" s="435"/>
      <c r="M139" s="435">
        <v>7</v>
      </c>
      <c r="N139" s="435"/>
      <c r="O139" s="475"/>
    </row>
    <row r="140" spans="1:15" ht="26.25">
      <c r="A140" s="261">
        <v>135</v>
      </c>
      <c r="B140" s="288">
        <v>43138</v>
      </c>
      <c r="C140" s="293" t="s">
        <v>154</v>
      </c>
      <c r="D140" s="224" t="s">
        <v>155</v>
      </c>
      <c r="E140" s="197" t="s">
        <v>156</v>
      </c>
      <c r="F140" s="198" t="s">
        <v>169</v>
      </c>
      <c r="G140" s="200">
        <v>1500000000</v>
      </c>
      <c r="H140" s="300">
        <v>4</v>
      </c>
      <c r="I140" s="274"/>
      <c r="J140" s="198" t="s">
        <v>572</v>
      </c>
      <c r="K140" s="257"/>
      <c r="L140" s="257"/>
      <c r="M140" s="257">
        <v>8</v>
      </c>
      <c r="N140" s="257"/>
      <c r="O140" s="244"/>
    </row>
    <row r="141" spans="1:15" ht="26.25">
      <c r="A141" s="261">
        <v>136</v>
      </c>
      <c r="B141" s="288">
        <v>43138</v>
      </c>
      <c r="C141" s="293" t="s">
        <v>157</v>
      </c>
      <c r="D141" s="301" t="s">
        <v>158</v>
      </c>
      <c r="E141" s="219" t="s">
        <v>159</v>
      </c>
      <c r="F141" s="201"/>
      <c r="G141" s="292">
        <v>4000000000</v>
      </c>
      <c r="H141" s="289">
        <v>4</v>
      </c>
      <c r="I141" s="274"/>
      <c r="J141" s="198" t="s">
        <v>572</v>
      </c>
      <c r="K141" s="257"/>
      <c r="L141" s="257"/>
      <c r="M141" s="257">
        <v>9</v>
      </c>
      <c r="N141" s="257"/>
      <c r="O141" s="244"/>
    </row>
    <row r="142" spans="1:15" s="437" customFormat="1" ht="26.25">
      <c r="A142" s="427">
        <v>137</v>
      </c>
      <c r="B142" s="471">
        <v>43446</v>
      </c>
      <c r="C142" s="484" t="s">
        <v>160</v>
      </c>
      <c r="D142" s="473" t="s">
        <v>161</v>
      </c>
      <c r="E142" s="470" t="s">
        <v>162</v>
      </c>
      <c r="F142" s="456" t="s">
        <v>170</v>
      </c>
      <c r="G142" s="490">
        <v>750000000</v>
      </c>
      <c r="H142" s="472">
        <v>2</v>
      </c>
      <c r="I142" s="458"/>
      <c r="J142" s="489" t="s">
        <v>688</v>
      </c>
      <c r="K142" s="435"/>
      <c r="L142" s="435"/>
      <c r="M142" s="435">
        <v>10</v>
      </c>
      <c r="N142" s="435"/>
      <c r="O142" s="475"/>
    </row>
    <row r="143" spans="1:15" ht="26.25">
      <c r="A143" s="261">
        <v>138</v>
      </c>
      <c r="B143" s="288">
        <v>43446</v>
      </c>
      <c r="C143" s="293" t="s">
        <v>163</v>
      </c>
      <c r="D143" s="224" t="s">
        <v>164</v>
      </c>
      <c r="E143" s="197" t="s">
        <v>165</v>
      </c>
      <c r="F143" s="198" t="s">
        <v>171</v>
      </c>
      <c r="G143" s="200">
        <v>500000000</v>
      </c>
      <c r="H143" s="289">
        <v>2</v>
      </c>
      <c r="I143" s="274"/>
      <c r="J143" s="198" t="s">
        <v>572</v>
      </c>
      <c r="K143" s="257"/>
      <c r="L143" s="257"/>
      <c r="M143" s="257">
        <v>11</v>
      </c>
      <c r="N143" s="257"/>
      <c r="O143" s="244"/>
    </row>
    <row r="144" spans="1:15" ht="26.25">
      <c r="A144" s="261">
        <v>139</v>
      </c>
      <c r="B144" s="213">
        <v>43160</v>
      </c>
      <c r="C144" s="213" t="s">
        <v>187</v>
      </c>
      <c r="D144" s="284" t="s">
        <v>188</v>
      </c>
      <c r="E144" s="197" t="s">
        <v>166</v>
      </c>
      <c r="F144" s="198" t="s">
        <v>189</v>
      </c>
      <c r="G144" s="237">
        <v>4500000000</v>
      </c>
      <c r="H144" s="289">
        <v>2</v>
      </c>
      <c r="I144" s="220"/>
      <c r="J144" s="216" t="s">
        <v>688</v>
      </c>
      <c r="K144" s="268"/>
      <c r="L144" s="257"/>
      <c r="M144" s="257">
        <v>12</v>
      </c>
      <c r="N144" s="257"/>
      <c r="O144" s="244"/>
    </row>
    <row r="145" spans="1:15" ht="26.25">
      <c r="A145" s="261">
        <v>140</v>
      </c>
      <c r="B145" s="213">
        <v>43165</v>
      </c>
      <c r="C145" s="213" t="s">
        <v>190</v>
      </c>
      <c r="D145" s="284" t="s">
        <v>167</v>
      </c>
      <c r="E145" s="197" t="s">
        <v>191</v>
      </c>
      <c r="F145" s="198" t="s">
        <v>192</v>
      </c>
      <c r="G145" s="214">
        <v>1500000000</v>
      </c>
      <c r="H145" s="289">
        <v>2</v>
      </c>
      <c r="I145" s="220"/>
      <c r="J145" s="198" t="s">
        <v>320</v>
      </c>
      <c r="K145" s="268"/>
      <c r="L145" s="257"/>
      <c r="M145" s="257">
        <v>13</v>
      </c>
      <c r="N145" s="257"/>
      <c r="O145" s="244"/>
    </row>
    <row r="146" spans="1:15" ht="26.25">
      <c r="A146" s="261">
        <v>141</v>
      </c>
      <c r="B146" s="213">
        <v>43168</v>
      </c>
      <c r="C146" s="213" t="s">
        <v>193</v>
      </c>
      <c r="D146" s="284" t="s">
        <v>47</v>
      </c>
      <c r="E146" s="197" t="s">
        <v>194</v>
      </c>
      <c r="F146" s="198" t="s">
        <v>661</v>
      </c>
      <c r="G146" s="237">
        <v>6500000000</v>
      </c>
      <c r="H146" s="289">
        <v>3</v>
      </c>
      <c r="I146" s="220"/>
      <c r="J146" s="217" t="s">
        <v>895</v>
      </c>
      <c r="K146" s="268"/>
      <c r="L146" s="257"/>
      <c r="M146" s="257">
        <v>14</v>
      </c>
      <c r="N146" s="257"/>
      <c r="O146" s="244"/>
    </row>
    <row r="147" spans="1:15" ht="26.25">
      <c r="A147" s="261">
        <v>142</v>
      </c>
      <c r="B147" s="213">
        <v>43171</v>
      </c>
      <c r="C147" s="213" t="s">
        <v>199</v>
      </c>
      <c r="D147" s="284" t="s">
        <v>47</v>
      </c>
      <c r="E147" s="197" t="s">
        <v>200</v>
      </c>
      <c r="F147" s="201" t="s">
        <v>201</v>
      </c>
      <c r="G147" s="237">
        <v>8500000000</v>
      </c>
      <c r="H147" s="289">
        <v>3</v>
      </c>
      <c r="I147" s="220"/>
      <c r="J147" s="217" t="s">
        <v>895</v>
      </c>
      <c r="K147" s="268"/>
      <c r="L147" s="257"/>
      <c r="M147" s="257">
        <v>15</v>
      </c>
      <c r="N147" s="257"/>
      <c r="O147" s="244"/>
    </row>
    <row r="148" spans="1:15" ht="26.25">
      <c r="A148" s="261">
        <v>143</v>
      </c>
      <c r="B148" s="213">
        <v>43171</v>
      </c>
      <c r="C148" s="213" t="s">
        <v>202</v>
      </c>
      <c r="D148" s="302" t="s">
        <v>203</v>
      </c>
      <c r="E148" s="202" t="s">
        <v>58</v>
      </c>
      <c r="F148" s="201" t="s">
        <v>204</v>
      </c>
      <c r="G148" s="218">
        <v>500000000</v>
      </c>
      <c r="H148" s="289">
        <v>3</v>
      </c>
      <c r="I148" s="220"/>
      <c r="J148" s="217" t="s">
        <v>54</v>
      </c>
      <c r="K148" s="268"/>
      <c r="L148" s="257"/>
      <c r="M148" s="257">
        <v>16</v>
      </c>
      <c r="N148" s="257"/>
      <c r="O148" s="244"/>
    </row>
    <row r="149" spans="1:15" ht="26.25">
      <c r="A149" s="261">
        <v>144</v>
      </c>
      <c r="B149" s="213">
        <v>43171</v>
      </c>
      <c r="C149" s="213" t="s">
        <v>207</v>
      </c>
      <c r="D149" s="284" t="s">
        <v>205</v>
      </c>
      <c r="E149" s="197" t="s">
        <v>206</v>
      </c>
      <c r="F149" s="198" t="s">
        <v>208</v>
      </c>
      <c r="G149" s="218">
        <v>500000000</v>
      </c>
      <c r="H149" s="289">
        <v>2</v>
      </c>
      <c r="I149" s="220"/>
      <c r="J149" s="198" t="s">
        <v>572</v>
      </c>
      <c r="K149" s="268"/>
      <c r="L149" s="257"/>
      <c r="M149" s="257">
        <v>17</v>
      </c>
      <c r="N149" s="257"/>
      <c r="O149" s="244"/>
    </row>
    <row r="150" spans="1:15" ht="26.25">
      <c r="A150" s="261">
        <v>145</v>
      </c>
      <c r="B150" s="213">
        <v>43172</v>
      </c>
      <c r="C150" s="213" t="s">
        <v>195</v>
      </c>
      <c r="D150" s="302" t="s">
        <v>196</v>
      </c>
      <c r="E150" s="290" t="s">
        <v>197</v>
      </c>
      <c r="F150" s="201" t="s">
        <v>198</v>
      </c>
      <c r="G150" s="218">
        <v>5000000000</v>
      </c>
      <c r="H150" s="289">
        <v>6</v>
      </c>
      <c r="I150" s="220"/>
      <c r="J150" s="217" t="s">
        <v>278</v>
      </c>
      <c r="K150" s="268"/>
      <c r="L150" s="257"/>
      <c r="M150" s="257">
        <v>18</v>
      </c>
      <c r="N150" s="257"/>
      <c r="O150" s="244"/>
    </row>
    <row r="151" spans="1:15" ht="26.25">
      <c r="A151" s="261">
        <v>146</v>
      </c>
      <c r="B151" s="213">
        <v>43178</v>
      </c>
      <c r="C151" s="213" t="s">
        <v>210</v>
      </c>
      <c r="D151" s="284" t="s">
        <v>253</v>
      </c>
      <c r="E151" s="197" t="s">
        <v>211</v>
      </c>
      <c r="F151" s="198" t="s">
        <v>212</v>
      </c>
      <c r="G151" s="218">
        <v>7000000000</v>
      </c>
      <c r="H151" s="289">
        <v>5</v>
      </c>
      <c r="I151" s="220"/>
      <c r="J151" s="198" t="s">
        <v>572</v>
      </c>
      <c r="K151" s="268"/>
      <c r="L151" s="257"/>
      <c r="M151" s="257">
        <v>19</v>
      </c>
      <c r="N151" s="257"/>
      <c r="O151" s="244"/>
    </row>
    <row r="152" spans="1:15" ht="26.25">
      <c r="A152" s="261">
        <v>147</v>
      </c>
      <c r="B152" s="213">
        <v>43178</v>
      </c>
      <c r="C152" s="213" t="s">
        <v>213</v>
      </c>
      <c r="D152" s="284" t="s">
        <v>214</v>
      </c>
      <c r="E152" s="197" t="s">
        <v>215</v>
      </c>
      <c r="F152" s="198" t="s">
        <v>216</v>
      </c>
      <c r="G152" s="200">
        <v>1405221291</v>
      </c>
      <c r="H152" s="289">
        <v>45</v>
      </c>
      <c r="I152" s="220"/>
      <c r="J152" s="198" t="s">
        <v>572</v>
      </c>
      <c r="K152" s="268"/>
      <c r="L152" s="257"/>
      <c r="M152" s="257">
        <v>20</v>
      </c>
      <c r="N152" s="257"/>
      <c r="O152" s="244"/>
    </row>
    <row r="153" spans="1:15" ht="26.25">
      <c r="A153" s="261">
        <v>148</v>
      </c>
      <c r="B153" s="213">
        <v>43181</v>
      </c>
      <c r="C153" s="213" t="s">
        <v>217</v>
      </c>
      <c r="D153" s="284" t="s">
        <v>218</v>
      </c>
      <c r="E153" s="197" t="s">
        <v>219</v>
      </c>
      <c r="F153" s="198" t="s">
        <v>220</v>
      </c>
      <c r="G153" s="200">
        <v>100000000000</v>
      </c>
      <c r="H153" s="289">
        <v>50</v>
      </c>
      <c r="I153" s="220"/>
      <c r="J153" s="217" t="s">
        <v>895</v>
      </c>
      <c r="K153" s="268"/>
      <c r="L153" s="257"/>
      <c r="M153" s="257">
        <v>21</v>
      </c>
      <c r="N153" s="257"/>
      <c r="O153" s="244"/>
    </row>
    <row r="154" spans="1:15" ht="65.25">
      <c r="A154" s="261">
        <v>149</v>
      </c>
      <c r="B154" s="213">
        <v>43181</v>
      </c>
      <c r="C154" s="213" t="s">
        <v>222</v>
      </c>
      <c r="D154" s="284" t="s">
        <v>221</v>
      </c>
      <c r="E154" s="197" t="s">
        <v>223</v>
      </c>
      <c r="F154" s="198" t="s">
        <v>224</v>
      </c>
      <c r="G154" s="218">
        <v>50000000000</v>
      </c>
      <c r="H154" s="289">
        <v>80</v>
      </c>
      <c r="I154" s="220"/>
      <c r="J154" s="217" t="s">
        <v>279</v>
      </c>
      <c r="K154" s="268"/>
      <c r="L154" s="257"/>
      <c r="M154" s="257">
        <v>22</v>
      </c>
      <c r="N154" s="257"/>
      <c r="O154" s="244"/>
    </row>
    <row r="155" spans="1:14" s="192" customFormat="1" ht="26.25">
      <c r="A155" s="261">
        <v>150</v>
      </c>
      <c r="B155" s="213">
        <v>43181</v>
      </c>
      <c r="C155" s="213" t="s">
        <v>256</v>
      </c>
      <c r="D155" s="224" t="s">
        <v>240</v>
      </c>
      <c r="E155" s="219" t="s">
        <v>239</v>
      </c>
      <c r="F155" s="224" t="s">
        <v>258</v>
      </c>
      <c r="G155" s="200">
        <v>2400000000</v>
      </c>
      <c r="H155" s="220">
        <v>9</v>
      </c>
      <c r="I155" s="225"/>
      <c r="J155" s="198" t="s">
        <v>312</v>
      </c>
      <c r="K155" s="198"/>
      <c r="L155" s="212"/>
      <c r="M155" s="257">
        <v>23</v>
      </c>
      <c r="N155" s="212"/>
    </row>
    <row r="156" spans="1:14" s="192" customFormat="1" ht="26.25">
      <c r="A156" s="261">
        <v>151</v>
      </c>
      <c r="B156" s="213">
        <v>43181</v>
      </c>
      <c r="C156" s="213" t="s">
        <v>231</v>
      </c>
      <c r="D156" s="197" t="s">
        <v>254</v>
      </c>
      <c r="E156" s="197" t="s">
        <v>255</v>
      </c>
      <c r="F156" s="224" t="s">
        <v>212</v>
      </c>
      <c r="G156" s="200">
        <v>2000000000</v>
      </c>
      <c r="H156" s="220">
        <v>3</v>
      </c>
      <c r="I156" s="225"/>
      <c r="J156" s="198" t="s">
        <v>312</v>
      </c>
      <c r="K156" s="198"/>
      <c r="L156" s="212"/>
      <c r="M156" s="257">
        <v>24</v>
      </c>
      <c r="N156" s="212"/>
    </row>
    <row r="157" spans="1:15" ht="26.25">
      <c r="A157" s="261">
        <v>152</v>
      </c>
      <c r="B157" s="213">
        <v>43182</v>
      </c>
      <c r="C157" s="213" t="s">
        <v>225</v>
      </c>
      <c r="D157" s="284" t="s">
        <v>229</v>
      </c>
      <c r="E157" s="284" t="s">
        <v>228</v>
      </c>
      <c r="F157" s="198" t="s">
        <v>230</v>
      </c>
      <c r="G157" s="200">
        <v>160000000000</v>
      </c>
      <c r="H157" s="239">
        <v>100</v>
      </c>
      <c r="I157" s="289"/>
      <c r="J157" s="198" t="s">
        <v>312</v>
      </c>
      <c r="K157" s="268"/>
      <c r="L157" s="257"/>
      <c r="M157" s="257">
        <v>25</v>
      </c>
      <c r="N157" s="257"/>
      <c r="O157" s="244"/>
    </row>
    <row r="158" spans="1:15" ht="26.25">
      <c r="A158" s="261">
        <v>153</v>
      </c>
      <c r="B158" s="213">
        <v>43183</v>
      </c>
      <c r="C158" s="213" t="s">
        <v>226</v>
      </c>
      <c r="D158" s="284" t="s">
        <v>229</v>
      </c>
      <c r="E158" s="284" t="s">
        <v>227</v>
      </c>
      <c r="F158" s="198" t="s">
        <v>230</v>
      </c>
      <c r="G158" s="200">
        <v>250000000000</v>
      </c>
      <c r="H158" s="239">
        <v>150</v>
      </c>
      <c r="I158" s="289"/>
      <c r="J158" s="198" t="s">
        <v>312</v>
      </c>
      <c r="K158" s="268"/>
      <c r="L158" s="257"/>
      <c r="M158" s="257">
        <v>26</v>
      </c>
      <c r="N158" s="257"/>
      <c r="O158" s="244"/>
    </row>
    <row r="159" spans="1:15" ht="26.25">
      <c r="A159" s="261">
        <v>154</v>
      </c>
      <c r="B159" s="213">
        <v>43199</v>
      </c>
      <c r="C159" s="213" t="s">
        <v>232</v>
      </c>
      <c r="D159" s="284" t="s">
        <v>257</v>
      </c>
      <c r="E159" s="284" t="s">
        <v>233</v>
      </c>
      <c r="F159" s="198" t="s">
        <v>921</v>
      </c>
      <c r="G159" s="200">
        <v>615000000000</v>
      </c>
      <c r="H159" s="239">
        <v>220</v>
      </c>
      <c r="I159" s="289"/>
      <c r="J159" s="198" t="s">
        <v>312</v>
      </c>
      <c r="K159" s="268"/>
      <c r="L159" s="257"/>
      <c r="M159" s="257">
        <v>27</v>
      </c>
      <c r="N159" s="257"/>
      <c r="O159" s="244"/>
    </row>
    <row r="160" spans="1:15" ht="26.25">
      <c r="A160" s="261">
        <v>155</v>
      </c>
      <c r="B160" s="213">
        <v>43203</v>
      </c>
      <c r="C160" s="213" t="s">
        <v>259</v>
      </c>
      <c r="D160" s="197" t="s">
        <v>241</v>
      </c>
      <c r="E160" s="197" t="s">
        <v>242</v>
      </c>
      <c r="F160" s="197" t="s">
        <v>243</v>
      </c>
      <c r="G160" s="200">
        <v>7000000000</v>
      </c>
      <c r="H160" s="239">
        <v>3</v>
      </c>
      <c r="I160" s="289"/>
      <c r="J160" s="198" t="s">
        <v>312</v>
      </c>
      <c r="K160" s="268"/>
      <c r="L160" s="257"/>
      <c r="M160" s="257">
        <v>28</v>
      </c>
      <c r="N160" s="257"/>
      <c r="O160" s="244"/>
    </row>
    <row r="161" spans="1:15" ht="26.25">
      <c r="A161" s="261">
        <v>156</v>
      </c>
      <c r="B161" s="213">
        <v>43203</v>
      </c>
      <c r="C161" s="213" t="s">
        <v>260</v>
      </c>
      <c r="D161" s="197" t="s">
        <v>244</v>
      </c>
      <c r="E161" s="197" t="s">
        <v>242</v>
      </c>
      <c r="F161" s="217" t="s">
        <v>245</v>
      </c>
      <c r="G161" s="200">
        <v>7000000000</v>
      </c>
      <c r="H161" s="239">
        <v>3</v>
      </c>
      <c r="I161" s="289"/>
      <c r="J161" s="198" t="s">
        <v>312</v>
      </c>
      <c r="K161" s="268"/>
      <c r="L161" s="257"/>
      <c r="M161" s="257">
        <v>29</v>
      </c>
      <c r="N161" s="257"/>
      <c r="O161" s="244"/>
    </row>
    <row r="162" spans="1:15" ht="26.25">
      <c r="A162" s="261">
        <v>157</v>
      </c>
      <c r="B162" s="213">
        <v>43204</v>
      </c>
      <c r="C162" s="213" t="s">
        <v>280</v>
      </c>
      <c r="D162" s="198" t="s">
        <v>246</v>
      </c>
      <c r="E162" s="197" t="s">
        <v>60</v>
      </c>
      <c r="F162" s="217" t="s">
        <v>247</v>
      </c>
      <c r="G162" s="200">
        <v>2150000000</v>
      </c>
      <c r="H162" s="239">
        <v>2</v>
      </c>
      <c r="I162" s="289"/>
      <c r="J162" s="198" t="s">
        <v>312</v>
      </c>
      <c r="K162" s="268"/>
      <c r="L162" s="257"/>
      <c r="M162" s="257">
        <v>30</v>
      </c>
      <c r="N162" s="257"/>
      <c r="O162" s="244"/>
    </row>
    <row r="163" spans="1:15" ht="26.25">
      <c r="A163" s="261">
        <v>158</v>
      </c>
      <c r="B163" s="213">
        <v>43207</v>
      </c>
      <c r="C163" s="213" t="s">
        <v>261</v>
      </c>
      <c r="D163" s="198" t="s">
        <v>248</v>
      </c>
      <c r="E163" s="197" t="s">
        <v>249</v>
      </c>
      <c r="F163" s="217" t="s">
        <v>250</v>
      </c>
      <c r="G163" s="200">
        <v>1500000000</v>
      </c>
      <c r="H163" s="239">
        <v>2</v>
      </c>
      <c r="I163" s="289"/>
      <c r="J163" s="198" t="s">
        <v>312</v>
      </c>
      <c r="K163" s="268"/>
      <c r="L163" s="257"/>
      <c r="M163" s="257">
        <v>31</v>
      </c>
      <c r="N163" s="257"/>
      <c r="O163" s="244"/>
    </row>
    <row r="164" spans="1:14" s="192" customFormat="1" ht="26.25">
      <c r="A164" s="261">
        <v>159</v>
      </c>
      <c r="B164" s="213">
        <v>43230</v>
      </c>
      <c r="C164" s="213" t="s">
        <v>268</v>
      </c>
      <c r="D164" s="197" t="s">
        <v>262</v>
      </c>
      <c r="E164" s="198" t="s">
        <v>263</v>
      </c>
      <c r="F164" s="217" t="s">
        <v>271</v>
      </c>
      <c r="G164" s="200">
        <v>6200000000</v>
      </c>
      <c r="H164" s="220">
        <v>20</v>
      </c>
      <c r="I164" s="225"/>
      <c r="J164" s="220" t="s">
        <v>572</v>
      </c>
      <c r="K164" s="198"/>
      <c r="L164" s="212"/>
      <c r="M164" s="257">
        <v>32</v>
      </c>
      <c r="N164" s="212"/>
    </row>
    <row r="165" spans="1:14" s="192" customFormat="1" ht="26.25">
      <c r="A165" s="261">
        <v>160</v>
      </c>
      <c r="B165" s="213">
        <v>43231</v>
      </c>
      <c r="C165" s="213" t="s">
        <v>269</v>
      </c>
      <c r="D165" s="197" t="s">
        <v>264</v>
      </c>
      <c r="E165" s="197" t="s">
        <v>265</v>
      </c>
      <c r="F165" s="217" t="s">
        <v>272</v>
      </c>
      <c r="G165" s="200">
        <v>6900000000</v>
      </c>
      <c r="H165" s="220">
        <v>4</v>
      </c>
      <c r="I165" s="225"/>
      <c r="J165" s="198" t="s">
        <v>312</v>
      </c>
      <c r="K165" s="198"/>
      <c r="L165" s="212"/>
      <c r="M165" s="257">
        <v>33</v>
      </c>
      <c r="N165" s="212"/>
    </row>
    <row r="166" spans="1:14" s="192" customFormat="1" ht="26.25">
      <c r="A166" s="261">
        <v>161</v>
      </c>
      <c r="B166" s="213">
        <v>43234</v>
      </c>
      <c r="C166" s="213" t="s">
        <v>270</v>
      </c>
      <c r="D166" s="197" t="s">
        <v>266</v>
      </c>
      <c r="E166" s="197" t="s">
        <v>267</v>
      </c>
      <c r="F166" s="224" t="s">
        <v>273</v>
      </c>
      <c r="G166" s="200">
        <v>2000000000</v>
      </c>
      <c r="H166" s="220">
        <v>2</v>
      </c>
      <c r="I166" s="225"/>
      <c r="J166" s="198" t="s">
        <v>312</v>
      </c>
      <c r="K166" s="198"/>
      <c r="L166" s="212"/>
      <c r="M166" s="257">
        <v>34</v>
      </c>
      <c r="N166" s="212"/>
    </row>
    <row r="167" spans="1:14" s="192" customFormat="1" ht="26.25">
      <c r="A167" s="261">
        <v>162</v>
      </c>
      <c r="B167" s="213">
        <v>43244</v>
      </c>
      <c r="C167" s="213" t="s">
        <v>282</v>
      </c>
      <c r="D167" s="197" t="s">
        <v>7</v>
      </c>
      <c r="E167" s="197" t="s">
        <v>281</v>
      </c>
      <c r="F167" s="224" t="s">
        <v>283</v>
      </c>
      <c r="G167" s="200">
        <v>1473581490</v>
      </c>
      <c r="H167" s="220">
        <v>2</v>
      </c>
      <c r="I167" s="225"/>
      <c r="J167" s="198" t="s">
        <v>572</v>
      </c>
      <c r="K167" s="235"/>
      <c r="L167" s="212"/>
      <c r="M167" s="257">
        <v>35</v>
      </c>
      <c r="N167" s="212"/>
    </row>
    <row r="168" spans="1:14" s="192" customFormat="1" ht="26.25">
      <c r="A168" s="261">
        <v>163</v>
      </c>
      <c r="B168" s="213">
        <v>43244</v>
      </c>
      <c r="C168" s="213" t="s">
        <v>284</v>
      </c>
      <c r="D168" s="197" t="s">
        <v>7</v>
      </c>
      <c r="E168" s="197" t="s">
        <v>285</v>
      </c>
      <c r="F168" s="224" t="s">
        <v>286</v>
      </c>
      <c r="G168" s="200">
        <v>1143057694</v>
      </c>
      <c r="H168" s="220">
        <v>2</v>
      </c>
      <c r="I168" s="225"/>
      <c r="J168" s="198" t="s">
        <v>572</v>
      </c>
      <c r="K168" s="235"/>
      <c r="L168" s="212"/>
      <c r="M168" s="257">
        <v>36</v>
      </c>
      <c r="N168" s="212"/>
    </row>
    <row r="169" spans="1:14" s="192" customFormat="1" ht="26.25">
      <c r="A169" s="261">
        <v>164</v>
      </c>
      <c r="B169" s="213">
        <v>43244</v>
      </c>
      <c r="C169" s="213" t="s">
        <v>288</v>
      </c>
      <c r="D169" s="197" t="s">
        <v>7</v>
      </c>
      <c r="E169" s="197" t="s">
        <v>287</v>
      </c>
      <c r="F169" s="224" t="s">
        <v>289</v>
      </c>
      <c r="G169" s="200">
        <v>1174063672</v>
      </c>
      <c r="H169" s="220">
        <v>2</v>
      </c>
      <c r="I169" s="225"/>
      <c r="J169" s="198" t="s">
        <v>572</v>
      </c>
      <c r="K169" s="235"/>
      <c r="L169" s="212"/>
      <c r="M169" s="257">
        <v>37</v>
      </c>
      <c r="N169" s="212"/>
    </row>
    <row r="170" spans="1:14" s="192" customFormat="1" ht="26.25">
      <c r="A170" s="261">
        <v>165</v>
      </c>
      <c r="B170" s="213">
        <v>43244</v>
      </c>
      <c r="C170" s="213" t="s">
        <v>290</v>
      </c>
      <c r="D170" s="197" t="s">
        <v>7</v>
      </c>
      <c r="E170" s="197" t="s">
        <v>291</v>
      </c>
      <c r="F170" s="224" t="s">
        <v>292</v>
      </c>
      <c r="G170" s="200">
        <v>1589706274</v>
      </c>
      <c r="H170" s="220">
        <v>2</v>
      </c>
      <c r="I170" s="225"/>
      <c r="J170" s="198" t="s">
        <v>572</v>
      </c>
      <c r="K170" s="235"/>
      <c r="L170" s="212"/>
      <c r="M170" s="257">
        <v>38</v>
      </c>
      <c r="N170" s="212"/>
    </row>
    <row r="171" spans="1:14" s="192" customFormat="1" ht="26.25">
      <c r="A171" s="261">
        <v>166</v>
      </c>
      <c r="B171" s="213">
        <v>43244</v>
      </c>
      <c r="C171" s="213" t="s">
        <v>293</v>
      </c>
      <c r="D171" s="197" t="s">
        <v>47</v>
      </c>
      <c r="E171" s="197" t="s">
        <v>294</v>
      </c>
      <c r="F171" s="224" t="s">
        <v>817</v>
      </c>
      <c r="G171" s="200">
        <v>3500000000</v>
      </c>
      <c r="H171" s="220">
        <v>3</v>
      </c>
      <c r="I171" s="225"/>
      <c r="J171" s="198" t="s">
        <v>312</v>
      </c>
      <c r="K171" s="235"/>
      <c r="L171" s="212"/>
      <c r="M171" s="257">
        <v>39</v>
      </c>
      <c r="N171" s="212"/>
    </row>
    <row r="172" spans="1:14" s="192" customFormat="1" ht="26.25">
      <c r="A172" s="261">
        <v>167</v>
      </c>
      <c r="B172" s="213">
        <v>43244</v>
      </c>
      <c r="C172" s="213" t="s">
        <v>295</v>
      </c>
      <c r="D172" s="197" t="s">
        <v>164</v>
      </c>
      <c r="E172" s="197" t="s">
        <v>296</v>
      </c>
      <c r="F172" s="224" t="s">
        <v>297</v>
      </c>
      <c r="G172" s="200">
        <v>1000000000</v>
      </c>
      <c r="H172" s="220">
        <v>20</v>
      </c>
      <c r="I172" s="225"/>
      <c r="J172" s="198" t="s">
        <v>572</v>
      </c>
      <c r="K172" s="235"/>
      <c r="L172" s="212"/>
      <c r="M172" s="257">
        <v>40</v>
      </c>
      <c r="N172" s="212"/>
    </row>
    <row r="173" spans="1:14" s="487" customFormat="1" ht="26.25">
      <c r="A173" s="427">
        <v>168</v>
      </c>
      <c r="B173" s="491">
        <v>43255</v>
      </c>
      <c r="C173" s="491" t="s">
        <v>298</v>
      </c>
      <c r="D173" s="470" t="s">
        <v>300</v>
      </c>
      <c r="E173" s="470" t="s">
        <v>299</v>
      </c>
      <c r="F173" s="473" t="s">
        <v>301</v>
      </c>
      <c r="G173" s="476">
        <v>29377000000</v>
      </c>
      <c r="H173" s="459">
        <v>50</v>
      </c>
      <c r="I173" s="462"/>
      <c r="J173" s="456" t="s">
        <v>312</v>
      </c>
      <c r="K173" s="492"/>
      <c r="L173" s="486"/>
      <c r="M173" s="435">
        <v>41</v>
      </c>
      <c r="N173" s="486"/>
    </row>
    <row r="174" spans="1:14" s="487" customFormat="1" ht="26.25">
      <c r="A174" s="427">
        <v>169</v>
      </c>
      <c r="B174" s="491">
        <v>43266</v>
      </c>
      <c r="C174" s="491" t="s">
        <v>302</v>
      </c>
      <c r="D174" s="470" t="s">
        <v>304</v>
      </c>
      <c r="E174" s="456" t="s">
        <v>303</v>
      </c>
      <c r="F174" s="473" t="s">
        <v>192</v>
      </c>
      <c r="G174" s="476">
        <v>1000000000</v>
      </c>
      <c r="H174" s="459">
        <v>2</v>
      </c>
      <c r="I174" s="462"/>
      <c r="J174" s="456" t="s">
        <v>312</v>
      </c>
      <c r="K174" s="492"/>
      <c r="L174" s="486"/>
      <c r="M174" s="435">
        <v>42</v>
      </c>
      <c r="N174" s="486"/>
    </row>
    <row r="175" spans="1:14" s="192" customFormat="1" ht="26.25">
      <c r="A175" s="261">
        <v>170</v>
      </c>
      <c r="B175" s="213">
        <v>43271</v>
      </c>
      <c r="C175" s="213" t="s">
        <v>305</v>
      </c>
      <c r="D175" s="197" t="s">
        <v>307</v>
      </c>
      <c r="E175" s="198" t="s">
        <v>308</v>
      </c>
      <c r="F175" s="224" t="s">
        <v>309</v>
      </c>
      <c r="G175" s="200">
        <v>1494914713</v>
      </c>
      <c r="H175" s="220">
        <v>20</v>
      </c>
      <c r="I175" s="225"/>
      <c r="J175" s="223" t="s">
        <v>572</v>
      </c>
      <c r="K175" s="235"/>
      <c r="L175" s="212"/>
      <c r="M175" s="257">
        <v>43</v>
      </c>
      <c r="N175" s="212"/>
    </row>
    <row r="176" spans="1:14" s="192" customFormat="1" ht="26.25">
      <c r="A176" s="261">
        <v>171</v>
      </c>
      <c r="B176" s="213">
        <v>43271</v>
      </c>
      <c r="C176" s="213" t="s">
        <v>306</v>
      </c>
      <c r="D176" s="197" t="s">
        <v>307</v>
      </c>
      <c r="E176" s="197" t="s">
        <v>310</v>
      </c>
      <c r="F176" s="224" t="s">
        <v>311</v>
      </c>
      <c r="G176" s="200">
        <v>1239137067</v>
      </c>
      <c r="H176" s="220">
        <v>65</v>
      </c>
      <c r="I176" s="225"/>
      <c r="J176" s="223" t="s">
        <v>572</v>
      </c>
      <c r="K176" s="235"/>
      <c r="L176" s="212"/>
      <c r="M176" s="257">
        <v>44</v>
      </c>
      <c r="N176" s="212"/>
    </row>
    <row r="177" spans="1:14" s="487" customFormat="1" ht="26.25">
      <c r="A177" s="427">
        <v>172</v>
      </c>
      <c r="B177" s="491">
        <v>43291</v>
      </c>
      <c r="C177" s="491" t="s">
        <v>324</v>
      </c>
      <c r="D177" s="470" t="s">
        <v>325</v>
      </c>
      <c r="E177" s="470" t="s">
        <v>326</v>
      </c>
      <c r="F177" s="473" t="s">
        <v>327</v>
      </c>
      <c r="G177" s="476">
        <v>164000000000</v>
      </c>
      <c r="H177" s="459">
        <v>200</v>
      </c>
      <c r="I177" s="462"/>
      <c r="J177" s="493"/>
      <c r="K177" s="492"/>
      <c r="L177" s="486"/>
      <c r="M177" s="435">
        <v>45</v>
      </c>
      <c r="N177" s="486"/>
    </row>
    <row r="178" spans="1:14" s="205" customFormat="1" ht="26.25">
      <c r="A178" s="261">
        <v>173</v>
      </c>
      <c r="B178" s="213">
        <v>43286</v>
      </c>
      <c r="C178" s="213" t="s">
        <v>338</v>
      </c>
      <c r="D178" s="197" t="s">
        <v>336</v>
      </c>
      <c r="E178" s="197" t="s">
        <v>337</v>
      </c>
      <c r="F178" s="224" t="s">
        <v>107</v>
      </c>
      <c r="G178" s="200">
        <v>1470000000</v>
      </c>
      <c r="H178" s="220">
        <v>11</v>
      </c>
      <c r="I178" s="225"/>
      <c r="J178" s="223"/>
      <c r="K178" s="198"/>
      <c r="L178" s="212">
        <v>1</v>
      </c>
      <c r="M178" s="257">
        <v>46</v>
      </c>
      <c r="N178" s="212"/>
    </row>
    <row r="179" spans="1:14" s="206" customFormat="1" ht="41.25">
      <c r="A179" s="261">
        <v>174</v>
      </c>
      <c r="B179" s="208">
        <v>43291</v>
      </c>
      <c r="C179" s="208" t="s">
        <v>363</v>
      </c>
      <c r="D179" s="226" t="s">
        <v>365</v>
      </c>
      <c r="E179" s="222" t="s">
        <v>364</v>
      </c>
      <c r="F179" s="226" t="s">
        <v>366</v>
      </c>
      <c r="G179" s="227">
        <v>1000000000</v>
      </c>
      <c r="H179" s="228">
        <v>2</v>
      </c>
      <c r="I179" s="229"/>
      <c r="J179" s="228"/>
      <c r="K179" s="230"/>
      <c r="L179" s="199">
        <v>2</v>
      </c>
      <c r="M179" s="257">
        <v>47</v>
      </c>
      <c r="N179" s="199"/>
    </row>
    <row r="180" spans="1:14" s="205" customFormat="1" ht="26.25">
      <c r="A180" s="261">
        <v>175</v>
      </c>
      <c r="B180" s="208">
        <v>43293</v>
      </c>
      <c r="C180" s="209" t="s">
        <v>359</v>
      </c>
      <c r="D180" s="231" t="s">
        <v>360</v>
      </c>
      <c r="E180" s="222" t="s">
        <v>361</v>
      </c>
      <c r="F180" s="195" t="s">
        <v>362</v>
      </c>
      <c r="G180" s="232">
        <v>2000000000</v>
      </c>
      <c r="H180" s="233">
        <v>2</v>
      </c>
      <c r="I180" s="209"/>
      <c r="J180" s="234"/>
      <c r="K180" s="198"/>
      <c r="L180" s="212">
        <v>3</v>
      </c>
      <c r="M180" s="257">
        <v>48</v>
      </c>
      <c r="N180" s="212"/>
    </row>
    <row r="181" spans="1:14" s="205" customFormat="1" ht="26.25">
      <c r="A181" s="261">
        <v>176</v>
      </c>
      <c r="B181" s="208">
        <v>43306</v>
      </c>
      <c r="C181" s="208" t="s">
        <v>354</v>
      </c>
      <c r="D181" s="231" t="s">
        <v>355</v>
      </c>
      <c r="E181" s="222" t="s">
        <v>356</v>
      </c>
      <c r="F181" s="195" t="s">
        <v>357</v>
      </c>
      <c r="G181" s="232">
        <v>6000000000</v>
      </c>
      <c r="H181" s="233">
        <v>2</v>
      </c>
      <c r="I181" s="209"/>
      <c r="J181" s="234"/>
      <c r="K181" s="198"/>
      <c r="L181" s="199">
        <v>4</v>
      </c>
      <c r="M181" s="257">
        <v>49</v>
      </c>
      <c r="N181" s="212"/>
    </row>
    <row r="182" spans="1:14" s="205" customFormat="1" ht="26.25">
      <c r="A182" s="261">
        <v>177</v>
      </c>
      <c r="B182" s="213">
        <v>43306</v>
      </c>
      <c r="C182" s="213" t="s">
        <v>351</v>
      </c>
      <c r="D182" s="197" t="s">
        <v>352</v>
      </c>
      <c r="E182" s="198" t="s">
        <v>353</v>
      </c>
      <c r="F182" s="224" t="s">
        <v>358</v>
      </c>
      <c r="G182" s="200">
        <v>2000000000</v>
      </c>
      <c r="H182" s="233">
        <v>2</v>
      </c>
      <c r="I182" s="221"/>
      <c r="J182" s="223"/>
      <c r="K182" s="198"/>
      <c r="L182" s="212">
        <v>5</v>
      </c>
      <c r="M182" s="257">
        <v>50</v>
      </c>
      <c r="N182" s="212"/>
    </row>
    <row r="183" spans="1:14" s="192" customFormat="1" ht="39">
      <c r="A183" s="261">
        <v>178</v>
      </c>
      <c r="B183" s="213">
        <v>43284</v>
      </c>
      <c r="C183" s="213" t="s">
        <v>334</v>
      </c>
      <c r="D183" s="197" t="s">
        <v>332</v>
      </c>
      <c r="E183" s="197" t="s">
        <v>333</v>
      </c>
      <c r="F183" s="224" t="s">
        <v>335</v>
      </c>
      <c r="G183" s="200">
        <v>700000000</v>
      </c>
      <c r="H183" s="233">
        <v>2</v>
      </c>
      <c r="I183" s="225"/>
      <c r="J183" s="223"/>
      <c r="K183" s="198"/>
      <c r="L183" s="199">
        <v>6</v>
      </c>
      <c r="M183" s="257">
        <v>51</v>
      </c>
      <c r="N183" s="212"/>
    </row>
    <row r="184" spans="1:14" s="205" customFormat="1" ht="26.25">
      <c r="A184" s="261">
        <v>179</v>
      </c>
      <c r="B184" s="213">
        <v>43292</v>
      </c>
      <c r="C184" s="213" t="s">
        <v>341</v>
      </c>
      <c r="D184" s="197" t="s">
        <v>339</v>
      </c>
      <c r="E184" s="197" t="s">
        <v>340</v>
      </c>
      <c r="F184" s="224" t="s">
        <v>342</v>
      </c>
      <c r="G184" s="200">
        <v>800000000</v>
      </c>
      <c r="H184" s="233">
        <v>2</v>
      </c>
      <c r="I184" s="225"/>
      <c r="J184" s="223"/>
      <c r="K184" s="198"/>
      <c r="L184" s="212">
        <v>7</v>
      </c>
      <c r="M184" s="257">
        <v>52</v>
      </c>
      <c r="N184" s="212"/>
    </row>
    <row r="185" spans="1:14" s="205" customFormat="1" ht="39">
      <c r="A185" s="261">
        <v>180</v>
      </c>
      <c r="B185" s="213">
        <v>43313</v>
      </c>
      <c r="C185" s="213" t="s">
        <v>347</v>
      </c>
      <c r="D185" s="197" t="s">
        <v>348</v>
      </c>
      <c r="E185" s="197" t="s">
        <v>349</v>
      </c>
      <c r="F185" s="224" t="s">
        <v>350</v>
      </c>
      <c r="G185" s="200">
        <v>1500000000</v>
      </c>
      <c r="H185" s="220">
        <v>2</v>
      </c>
      <c r="I185" s="225"/>
      <c r="J185" s="223"/>
      <c r="K185" s="198"/>
      <c r="L185" s="199">
        <v>8</v>
      </c>
      <c r="M185" s="257">
        <v>53</v>
      </c>
      <c r="N185" s="212"/>
    </row>
    <row r="186" spans="1:14" s="205" customFormat="1" ht="26.25">
      <c r="A186" s="261">
        <v>181</v>
      </c>
      <c r="B186" s="213">
        <v>43313</v>
      </c>
      <c r="C186" s="213" t="s">
        <v>908</v>
      </c>
      <c r="D186" s="197" t="s">
        <v>909</v>
      </c>
      <c r="E186" s="197" t="s">
        <v>910</v>
      </c>
      <c r="F186" s="224" t="s">
        <v>911</v>
      </c>
      <c r="G186" s="200">
        <v>11535135139</v>
      </c>
      <c r="H186" s="220">
        <v>51</v>
      </c>
      <c r="I186" s="225"/>
      <c r="J186" s="223"/>
      <c r="K186" s="235"/>
      <c r="L186" s="212"/>
      <c r="M186" s="257">
        <v>54</v>
      </c>
      <c r="N186" s="212"/>
    </row>
    <row r="187" spans="1:14" s="205" customFormat="1" ht="26.25">
      <c r="A187" s="261">
        <v>182</v>
      </c>
      <c r="B187" s="213">
        <v>43322</v>
      </c>
      <c r="C187" s="213" t="s">
        <v>367</v>
      </c>
      <c r="D187" s="197" t="s">
        <v>368</v>
      </c>
      <c r="E187" s="197" t="s">
        <v>369</v>
      </c>
      <c r="F187" s="224" t="s">
        <v>370</v>
      </c>
      <c r="G187" s="200">
        <v>5000000000</v>
      </c>
      <c r="H187" s="220">
        <v>200</v>
      </c>
      <c r="I187" s="225"/>
      <c r="J187" s="223"/>
      <c r="K187" s="235"/>
      <c r="L187" s="212"/>
      <c r="M187" s="257">
        <v>55</v>
      </c>
      <c r="N187" s="212"/>
    </row>
    <row r="188" spans="1:14" s="205" customFormat="1" ht="26.25">
      <c r="A188" s="261">
        <v>183</v>
      </c>
      <c r="B188" s="213">
        <v>43325</v>
      </c>
      <c r="C188" s="213" t="s">
        <v>961</v>
      </c>
      <c r="D188" s="197" t="s">
        <v>962</v>
      </c>
      <c r="E188" s="197" t="s">
        <v>963</v>
      </c>
      <c r="F188" s="224" t="s">
        <v>964</v>
      </c>
      <c r="G188" s="200" t="s">
        <v>965</v>
      </c>
      <c r="H188" s="220">
        <v>200</v>
      </c>
      <c r="I188" s="225"/>
      <c r="J188" s="223"/>
      <c r="K188" s="235"/>
      <c r="L188" s="212"/>
      <c r="M188" s="257"/>
      <c r="N188" s="212"/>
    </row>
    <row r="189" spans="1:14" s="205" customFormat="1" ht="26.25">
      <c r="A189" s="261">
        <v>184</v>
      </c>
      <c r="B189" s="213">
        <v>43357</v>
      </c>
      <c r="C189" s="213" t="s">
        <v>923</v>
      </c>
      <c r="D189" s="197" t="s">
        <v>924</v>
      </c>
      <c r="E189" s="197" t="s">
        <v>925</v>
      </c>
      <c r="F189" s="224" t="s">
        <v>926</v>
      </c>
      <c r="G189" s="200">
        <v>2150000000</v>
      </c>
      <c r="H189" s="220">
        <v>2</v>
      </c>
      <c r="I189" s="225"/>
      <c r="J189" s="223"/>
      <c r="K189" s="235"/>
      <c r="L189" s="212"/>
      <c r="M189" s="257">
        <v>56</v>
      </c>
      <c r="N189" s="212"/>
    </row>
    <row r="190" spans="1:14" s="494" customFormat="1" ht="26.25">
      <c r="A190" s="427">
        <v>185</v>
      </c>
      <c r="B190" s="491">
        <v>43357</v>
      </c>
      <c r="C190" s="491" t="s">
        <v>927</v>
      </c>
      <c r="D190" s="470" t="s">
        <v>928</v>
      </c>
      <c r="E190" s="470" t="s">
        <v>929</v>
      </c>
      <c r="F190" s="473" t="s">
        <v>930</v>
      </c>
      <c r="G190" s="476">
        <v>11000000000</v>
      </c>
      <c r="H190" s="459">
        <v>15</v>
      </c>
      <c r="I190" s="462"/>
      <c r="J190" s="493"/>
      <c r="K190" s="492"/>
      <c r="L190" s="486"/>
      <c r="M190" s="435">
        <v>57</v>
      </c>
      <c r="N190" s="486"/>
    </row>
    <row r="191" spans="1:14" s="494" customFormat="1" ht="39">
      <c r="A191" s="427">
        <v>186</v>
      </c>
      <c r="B191" s="491">
        <v>43371</v>
      </c>
      <c r="C191" s="491" t="s">
        <v>931</v>
      </c>
      <c r="D191" s="470" t="s">
        <v>932</v>
      </c>
      <c r="E191" s="470" t="s">
        <v>933</v>
      </c>
      <c r="F191" s="473" t="s">
        <v>934</v>
      </c>
      <c r="G191" s="476">
        <v>500000000</v>
      </c>
      <c r="H191" s="459">
        <v>4</v>
      </c>
      <c r="I191" s="462"/>
      <c r="J191" s="493"/>
      <c r="K191" s="492"/>
      <c r="L191" s="486"/>
      <c r="M191" s="435">
        <v>58</v>
      </c>
      <c r="N191" s="486"/>
    </row>
    <row r="192" spans="1:14" s="205" customFormat="1" ht="39">
      <c r="A192" s="261">
        <v>187</v>
      </c>
      <c r="B192" s="213">
        <v>43376</v>
      </c>
      <c r="C192" s="213" t="s">
        <v>935</v>
      </c>
      <c r="D192" s="197" t="s">
        <v>936</v>
      </c>
      <c r="E192" s="197" t="s">
        <v>937</v>
      </c>
      <c r="F192" s="224" t="s">
        <v>938</v>
      </c>
      <c r="G192" s="200">
        <v>2000000000</v>
      </c>
      <c r="H192" s="220">
        <v>2</v>
      </c>
      <c r="I192" s="225"/>
      <c r="J192" s="223"/>
      <c r="K192" s="235"/>
      <c r="L192" s="212"/>
      <c r="M192" s="257">
        <v>59</v>
      </c>
      <c r="N192" s="212"/>
    </row>
    <row r="193" spans="1:14" s="205" customFormat="1" ht="26.25">
      <c r="A193" s="261">
        <v>188</v>
      </c>
      <c r="B193" s="213">
        <v>43385</v>
      </c>
      <c r="C193" s="213" t="s">
        <v>943</v>
      </c>
      <c r="D193" s="197" t="s">
        <v>944</v>
      </c>
      <c r="E193" s="197" t="s">
        <v>945</v>
      </c>
      <c r="F193" s="224" t="s">
        <v>208</v>
      </c>
      <c r="G193" s="200">
        <v>5000000000</v>
      </c>
      <c r="H193" s="220">
        <v>26</v>
      </c>
      <c r="I193" s="225"/>
      <c r="J193" s="223"/>
      <c r="K193" s="235"/>
      <c r="L193" s="212"/>
      <c r="M193" s="257"/>
      <c r="N193" s="212"/>
    </row>
    <row r="194" spans="1:14" s="205" customFormat="1" ht="39">
      <c r="A194" s="261">
        <v>189</v>
      </c>
      <c r="B194" s="213">
        <v>43389</v>
      </c>
      <c r="C194" s="213" t="s">
        <v>939</v>
      </c>
      <c r="D194" s="197" t="s">
        <v>940</v>
      </c>
      <c r="E194" s="197" t="s">
        <v>941</v>
      </c>
      <c r="F194" s="224" t="s">
        <v>942</v>
      </c>
      <c r="G194" s="200">
        <v>2000000000</v>
      </c>
      <c r="H194" s="220">
        <v>2</v>
      </c>
      <c r="I194" s="225"/>
      <c r="J194" s="223"/>
      <c r="K194" s="235"/>
      <c r="L194" s="212"/>
      <c r="M194" s="257"/>
      <c r="N194" s="212"/>
    </row>
    <row r="195" spans="1:14" s="205" customFormat="1" ht="39">
      <c r="A195" s="261">
        <v>190</v>
      </c>
      <c r="B195" s="213">
        <v>43395</v>
      </c>
      <c r="C195" s="213" t="s">
        <v>947</v>
      </c>
      <c r="D195" s="197" t="s">
        <v>948</v>
      </c>
      <c r="E195" s="197" t="s">
        <v>949</v>
      </c>
      <c r="F195" s="224" t="s">
        <v>495</v>
      </c>
      <c r="G195" s="200">
        <v>150000000000</v>
      </c>
      <c r="H195" s="220">
        <v>100</v>
      </c>
      <c r="I195" s="225"/>
      <c r="J195" s="223"/>
      <c r="K195" s="235"/>
      <c r="L195" s="212"/>
      <c r="M195" s="257"/>
      <c r="N195" s="212"/>
    </row>
    <row r="196" spans="1:14" s="205" customFormat="1" ht="26.25">
      <c r="A196" s="261">
        <v>191</v>
      </c>
      <c r="B196" s="213">
        <v>43403</v>
      </c>
      <c r="C196" s="213" t="s">
        <v>996</v>
      </c>
      <c r="D196" s="197" t="s">
        <v>1000</v>
      </c>
      <c r="E196" s="197" t="s">
        <v>1001</v>
      </c>
      <c r="F196" s="224" t="s">
        <v>1002</v>
      </c>
      <c r="G196" s="200">
        <v>3000000000</v>
      </c>
      <c r="H196" s="220"/>
      <c r="I196" s="225"/>
      <c r="J196" s="223"/>
      <c r="K196" s="235"/>
      <c r="L196" s="212"/>
      <c r="M196" s="257"/>
      <c r="N196" s="212"/>
    </row>
    <row r="197" spans="1:16" ht="15">
      <c r="A197" s="519" t="s">
        <v>570</v>
      </c>
      <c r="B197" s="519"/>
      <c r="C197" s="519"/>
      <c r="D197" s="519"/>
      <c r="E197" s="519"/>
      <c r="F197" s="519"/>
      <c r="G197" s="258">
        <f>SUM(G198:G250)</f>
        <v>95815192243018</v>
      </c>
      <c r="H197" s="258">
        <f>SUM(H198:H250)</f>
        <v>120</v>
      </c>
      <c r="I197" s="267"/>
      <c r="J197" s="260"/>
      <c r="K197" s="257"/>
      <c r="L197" s="257"/>
      <c r="M197" s="257"/>
      <c r="N197" s="257"/>
      <c r="O197" s="207"/>
      <c r="P197" s="245"/>
    </row>
    <row r="198" spans="1:15" ht="26.25">
      <c r="A198" s="261">
        <v>192</v>
      </c>
      <c r="B198" s="271">
        <v>38497</v>
      </c>
      <c r="C198" s="261" t="s">
        <v>668</v>
      </c>
      <c r="D198" s="197" t="s">
        <v>663</v>
      </c>
      <c r="E198" s="217" t="s">
        <v>828</v>
      </c>
      <c r="F198" s="303" t="s">
        <v>604</v>
      </c>
      <c r="G198" s="265">
        <v>197510000000</v>
      </c>
      <c r="H198" s="266">
        <v>0</v>
      </c>
      <c r="I198" s="267"/>
      <c r="J198" s="268" t="s">
        <v>688</v>
      </c>
      <c r="K198" s="257"/>
      <c r="L198" s="257"/>
      <c r="M198" s="257">
        <v>1</v>
      </c>
      <c r="N198" s="276"/>
      <c r="O198" s="246"/>
    </row>
    <row r="199" spans="1:16" ht="24" customHeight="1">
      <c r="A199" s="261">
        <v>193</v>
      </c>
      <c r="B199" s="271">
        <v>38699</v>
      </c>
      <c r="C199" s="261">
        <v>5802000001</v>
      </c>
      <c r="D199" s="268" t="s">
        <v>547</v>
      </c>
      <c r="E199" s="268" t="s">
        <v>548</v>
      </c>
      <c r="F199" s="303" t="s">
        <v>648</v>
      </c>
      <c r="G199" s="265">
        <v>10000000000</v>
      </c>
      <c r="H199" s="266">
        <v>50</v>
      </c>
      <c r="I199" s="267"/>
      <c r="J199" s="268" t="s">
        <v>572</v>
      </c>
      <c r="K199" s="257"/>
      <c r="L199" s="257"/>
      <c r="M199" s="257">
        <v>2</v>
      </c>
      <c r="N199" s="276"/>
      <c r="O199" s="246"/>
      <c r="P199" s="245"/>
    </row>
    <row r="200" spans="1:15" ht="23.25">
      <c r="A200" s="261">
        <v>194</v>
      </c>
      <c r="B200" s="271">
        <v>39044</v>
      </c>
      <c r="C200" s="261">
        <v>5803000030</v>
      </c>
      <c r="D200" s="268" t="s">
        <v>553</v>
      </c>
      <c r="E200" s="268" t="s">
        <v>554</v>
      </c>
      <c r="F200" s="303" t="s">
        <v>648</v>
      </c>
      <c r="G200" s="265">
        <v>3000000000</v>
      </c>
      <c r="H200" s="266"/>
      <c r="I200" s="267"/>
      <c r="J200" s="268" t="s">
        <v>572</v>
      </c>
      <c r="K200" s="257"/>
      <c r="L200" s="257"/>
      <c r="M200" s="257">
        <v>3</v>
      </c>
      <c r="N200" s="276"/>
      <c r="O200" s="246"/>
    </row>
    <row r="201" spans="1:16" ht="34.5">
      <c r="A201" s="261">
        <v>195</v>
      </c>
      <c r="B201" s="271" t="s">
        <v>559</v>
      </c>
      <c r="C201" s="261" t="s">
        <v>558</v>
      </c>
      <c r="D201" s="268" t="s">
        <v>557</v>
      </c>
      <c r="E201" s="268" t="s">
        <v>560</v>
      </c>
      <c r="F201" s="303" t="s">
        <v>648</v>
      </c>
      <c r="G201" s="265">
        <v>30000000000</v>
      </c>
      <c r="H201" s="266"/>
      <c r="I201" s="267"/>
      <c r="J201" s="268" t="s">
        <v>572</v>
      </c>
      <c r="K201" s="276">
        <f>SUM(G62:G63,G213)</f>
        <v>76414000000</v>
      </c>
      <c r="L201" s="257"/>
      <c r="M201" s="257">
        <v>4</v>
      </c>
      <c r="N201" s="276"/>
      <c r="O201" s="246"/>
      <c r="P201" s="245"/>
    </row>
    <row r="202" spans="1:15" ht="13.5">
      <c r="A202" s="261">
        <v>196</v>
      </c>
      <c r="B202" s="304">
        <v>39862</v>
      </c>
      <c r="C202" s="261" t="s">
        <v>550</v>
      </c>
      <c r="D202" s="270" t="s">
        <v>549</v>
      </c>
      <c r="E202" s="268" t="s">
        <v>551</v>
      </c>
      <c r="F202" s="303" t="s">
        <v>648</v>
      </c>
      <c r="G202" s="265">
        <v>25000000000</v>
      </c>
      <c r="H202" s="266"/>
      <c r="I202" s="267"/>
      <c r="J202" s="268" t="s">
        <v>572</v>
      </c>
      <c r="K202" s="276">
        <f>SUM(G66:G68,G214)</f>
        <v>117523300000</v>
      </c>
      <c r="L202" s="257"/>
      <c r="M202" s="257">
        <v>5</v>
      </c>
      <c r="N202" s="276"/>
      <c r="O202" s="246"/>
    </row>
    <row r="203" spans="1:15" ht="23.25">
      <c r="A203" s="261">
        <v>197</v>
      </c>
      <c r="B203" s="304"/>
      <c r="C203" s="261"/>
      <c r="D203" s="270" t="s">
        <v>549</v>
      </c>
      <c r="E203" s="268" t="s">
        <v>552</v>
      </c>
      <c r="F203" s="303" t="s">
        <v>648</v>
      </c>
      <c r="G203" s="265">
        <v>45000000000</v>
      </c>
      <c r="H203" s="266"/>
      <c r="I203" s="267"/>
      <c r="J203" s="268" t="s">
        <v>572</v>
      </c>
      <c r="K203" s="276">
        <f>K201-K202</f>
        <v>-41109300000</v>
      </c>
      <c r="L203" s="257"/>
      <c r="M203" s="257">
        <v>6</v>
      </c>
      <c r="N203" s="276"/>
      <c r="O203" s="246"/>
    </row>
    <row r="204" spans="1:15" ht="26.25">
      <c r="A204" s="261">
        <v>198</v>
      </c>
      <c r="B204" s="271">
        <v>39918</v>
      </c>
      <c r="C204" s="261">
        <v>58121000036</v>
      </c>
      <c r="D204" s="197" t="s">
        <v>662</v>
      </c>
      <c r="E204" s="217" t="s">
        <v>664</v>
      </c>
      <c r="F204" s="303" t="s">
        <v>604</v>
      </c>
      <c r="G204" s="265">
        <v>917590000000</v>
      </c>
      <c r="H204" s="266"/>
      <c r="I204" s="267"/>
      <c r="J204" s="268" t="s">
        <v>573</v>
      </c>
      <c r="K204" s="276"/>
      <c r="L204" s="257"/>
      <c r="M204" s="257">
        <v>7</v>
      </c>
      <c r="N204" s="276"/>
      <c r="O204" s="246"/>
    </row>
    <row r="205" spans="1:15" ht="23.25">
      <c r="A205" s="261">
        <v>199</v>
      </c>
      <c r="B205" s="304">
        <v>40057</v>
      </c>
      <c r="C205" s="305" t="s">
        <v>571</v>
      </c>
      <c r="D205" s="268" t="s">
        <v>555</v>
      </c>
      <c r="E205" s="268" t="s">
        <v>556</v>
      </c>
      <c r="F205" s="303" t="s">
        <v>648</v>
      </c>
      <c r="G205" s="265">
        <v>26000000000</v>
      </c>
      <c r="H205" s="266"/>
      <c r="I205" s="267"/>
      <c r="J205" s="268" t="s">
        <v>572</v>
      </c>
      <c r="K205" s="257"/>
      <c r="L205" s="257"/>
      <c r="M205" s="257">
        <v>8</v>
      </c>
      <c r="N205" s="276"/>
      <c r="O205" s="246"/>
    </row>
    <row r="206" spans="1:15" ht="23.25">
      <c r="A206" s="261">
        <v>200</v>
      </c>
      <c r="B206" s="271" t="s">
        <v>563</v>
      </c>
      <c r="C206" s="261" t="s">
        <v>562</v>
      </c>
      <c r="D206" s="270" t="s">
        <v>561</v>
      </c>
      <c r="E206" s="268" t="s">
        <v>564</v>
      </c>
      <c r="F206" s="303" t="s">
        <v>648</v>
      </c>
      <c r="G206" s="265">
        <v>20000000000</v>
      </c>
      <c r="H206" s="266"/>
      <c r="I206" s="267"/>
      <c r="J206" s="268" t="s">
        <v>572</v>
      </c>
      <c r="K206" s="257"/>
      <c r="L206" s="257"/>
      <c r="M206" s="257">
        <v>9</v>
      </c>
      <c r="N206" s="276"/>
      <c r="O206" s="246"/>
    </row>
    <row r="207" spans="1:15" ht="13.5">
      <c r="A207" s="261">
        <v>201</v>
      </c>
      <c r="B207" s="271" t="s">
        <v>567</v>
      </c>
      <c r="C207" s="261" t="s">
        <v>566</v>
      </c>
      <c r="D207" s="268" t="s">
        <v>565</v>
      </c>
      <c r="E207" s="268" t="s">
        <v>568</v>
      </c>
      <c r="F207" s="303" t="s">
        <v>648</v>
      </c>
      <c r="G207" s="265">
        <v>25000000000</v>
      </c>
      <c r="H207" s="266"/>
      <c r="I207" s="267"/>
      <c r="J207" s="268" t="s">
        <v>573</v>
      </c>
      <c r="K207" s="257"/>
      <c r="L207" s="257"/>
      <c r="M207" s="257">
        <v>10</v>
      </c>
      <c r="N207" s="276"/>
      <c r="O207" s="246"/>
    </row>
    <row r="208" spans="1:15" ht="23.25">
      <c r="A208" s="261">
        <v>202</v>
      </c>
      <c r="B208" s="271">
        <v>41267</v>
      </c>
      <c r="C208" s="261">
        <v>58221000014</v>
      </c>
      <c r="D208" s="270" t="s">
        <v>561</v>
      </c>
      <c r="E208" s="268" t="s">
        <v>680</v>
      </c>
      <c r="F208" s="303" t="s">
        <v>648</v>
      </c>
      <c r="G208" s="265">
        <v>95000000000</v>
      </c>
      <c r="H208" s="266"/>
      <c r="I208" s="267"/>
      <c r="J208" s="268" t="s">
        <v>572</v>
      </c>
      <c r="K208" s="257"/>
      <c r="L208" s="257"/>
      <c r="M208" s="257">
        <v>11</v>
      </c>
      <c r="N208" s="276"/>
      <c r="O208" s="246"/>
    </row>
    <row r="209" spans="1:16" s="206" customFormat="1" ht="38.25" customHeight="1">
      <c r="A209" s="261">
        <v>203</v>
      </c>
      <c r="B209" s="271">
        <v>41129</v>
      </c>
      <c r="C209" s="261">
        <v>58221000010</v>
      </c>
      <c r="D209" s="268" t="s">
        <v>621</v>
      </c>
      <c r="E209" s="268" t="s">
        <v>622</v>
      </c>
      <c r="F209" s="303" t="s">
        <v>604</v>
      </c>
      <c r="G209" s="265">
        <v>29245781000000</v>
      </c>
      <c r="H209" s="266"/>
      <c r="I209" s="267"/>
      <c r="J209" s="306" t="s">
        <v>572</v>
      </c>
      <c r="K209" s="257"/>
      <c r="L209" s="257"/>
      <c r="M209" s="257">
        <v>12</v>
      </c>
      <c r="N209" s="276"/>
      <c r="O209" s="246"/>
      <c r="P209" s="245"/>
    </row>
    <row r="210" spans="1:16" s="206" customFormat="1" ht="38.25" customHeight="1">
      <c r="A210" s="261">
        <v>204</v>
      </c>
      <c r="B210" s="271">
        <v>41148</v>
      </c>
      <c r="C210" s="261">
        <v>58221000011</v>
      </c>
      <c r="D210" s="268" t="s">
        <v>621</v>
      </c>
      <c r="E210" s="268" t="s">
        <v>623</v>
      </c>
      <c r="F210" s="303" t="s">
        <v>604</v>
      </c>
      <c r="G210" s="265">
        <v>28463409367864</v>
      </c>
      <c r="H210" s="266"/>
      <c r="I210" s="267"/>
      <c r="J210" s="306" t="s">
        <v>688</v>
      </c>
      <c r="K210" s="257"/>
      <c r="L210" s="257"/>
      <c r="M210" s="257">
        <v>13</v>
      </c>
      <c r="N210" s="276"/>
      <c r="O210" s="246"/>
      <c r="P210" s="245"/>
    </row>
    <row r="211" spans="1:16" s="206" customFormat="1" ht="38.25" customHeight="1">
      <c r="A211" s="261">
        <v>205</v>
      </c>
      <c r="B211" s="271">
        <v>41148</v>
      </c>
      <c r="C211" s="261">
        <v>58221000012</v>
      </c>
      <c r="D211" s="268" t="s">
        <v>621</v>
      </c>
      <c r="E211" s="268" t="s">
        <v>624</v>
      </c>
      <c r="F211" s="303" t="s">
        <v>604</v>
      </c>
      <c r="G211" s="265">
        <v>4429362747000</v>
      </c>
      <c r="H211" s="266"/>
      <c r="I211" s="267"/>
      <c r="J211" s="306" t="s">
        <v>688</v>
      </c>
      <c r="K211" s="257"/>
      <c r="L211" s="257"/>
      <c r="M211" s="257">
        <v>14</v>
      </c>
      <c r="N211" s="276"/>
      <c r="O211" s="246"/>
      <c r="P211" s="245"/>
    </row>
    <row r="212" spans="1:16" s="206" customFormat="1" ht="38.25" customHeight="1">
      <c r="A212" s="261">
        <v>206</v>
      </c>
      <c r="B212" s="271">
        <v>41232</v>
      </c>
      <c r="C212" s="261">
        <v>58221000013</v>
      </c>
      <c r="D212" s="268" t="s">
        <v>621</v>
      </c>
      <c r="E212" s="268" t="s">
        <v>625</v>
      </c>
      <c r="F212" s="303" t="s">
        <v>604</v>
      </c>
      <c r="G212" s="265">
        <v>1792625000000</v>
      </c>
      <c r="H212" s="266"/>
      <c r="I212" s="267"/>
      <c r="J212" s="306" t="s">
        <v>688</v>
      </c>
      <c r="K212" s="257"/>
      <c r="L212" s="257"/>
      <c r="M212" s="257">
        <v>15</v>
      </c>
      <c r="N212" s="276"/>
      <c r="O212" s="246"/>
      <c r="P212" s="245"/>
    </row>
    <row r="213" spans="1:16" s="206" customFormat="1" ht="23.25">
      <c r="A213" s="261">
        <v>207</v>
      </c>
      <c r="B213" s="271">
        <v>41351</v>
      </c>
      <c r="C213" s="261">
        <v>58221000016</v>
      </c>
      <c r="D213" s="268" t="s">
        <v>646</v>
      </c>
      <c r="E213" s="268" t="s">
        <v>647</v>
      </c>
      <c r="F213" s="303" t="s">
        <v>604</v>
      </c>
      <c r="G213" s="265">
        <v>30000000000</v>
      </c>
      <c r="H213" s="266"/>
      <c r="I213" s="267"/>
      <c r="J213" s="268" t="s">
        <v>576</v>
      </c>
      <c r="K213" s="257"/>
      <c r="L213" s="257"/>
      <c r="M213" s="257">
        <v>16</v>
      </c>
      <c r="N213" s="276"/>
      <c r="O213" s="246"/>
      <c r="P213" s="191"/>
    </row>
    <row r="214" spans="1:16" s="206" customFormat="1" ht="23.25">
      <c r="A214" s="261">
        <v>208</v>
      </c>
      <c r="B214" s="271">
        <v>41640</v>
      </c>
      <c r="C214" s="261"/>
      <c r="D214" s="268" t="s">
        <v>681</v>
      </c>
      <c r="E214" s="268" t="s">
        <v>679</v>
      </c>
      <c r="F214" s="303" t="s">
        <v>648</v>
      </c>
      <c r="G214" s="265">
        <v>15000000000</v>
      </c>
      <c r="H214" s="266"/>
      <c r="I214" s="267"/>
      <c r="J214" s="268" t="s">
        <v>572</v>
      </c>
      <c r="K214" s="257"/>
      <c r="L214" s="257"/>
      <c r="M214" s="257">
        <v>17</v>
      </c>
      <c r="N214" s="276"/>
      <c r="O214" s="246"/>
      <c r="P214" s="191"/>
    </row>
    <row r="215" spans="1:16" s="206" customFormat="1" ht="34.5">
      <c r="A215" s="261">
        <v>209</v>
      </c>
      <c r="B215" s="271">
        <v>42024</v>
      </c>
      <c r="C215" s="307">
        <v>58221000020</v>
      </c>
      <c r="D215" s="268" t="s">
        <v>707</v>
      </c>
      <c r="E215" s="268" t="s">
        <v>708</v>
      </c>
      <c r="F215" s="303" t="s">
        <v>604</v>
      </c>
      <c r="G215" s="265">
        <v>30200000000</v>
      </c>
      <c r="H215" s="266"/>
      <c r="I215" s="267"/>
      <c r="J215" s="268" t="s">
        <v>572</v>
      </c>
      <c r="K215" s="257"/>
      <c r="L215" s="257"/>
      <c r="M215" s="257">
        <v>18</v>
      </c>
      <c r="N215" s="276"/>
      <c r="O215" s="246"/>
      <c r="P215" s="245"/>
    </row>
    <row r="216" spans="1:16" s="206" customFormat="1" ht="23.25">
      <c r="A216" s="261">
        <v>210</v>
      </c>
      <c r="B216" s="271">
        <v>42068</v>
      </c>
      <c r="C216" s="307">
        <v>58221000021</v>
      </c>
      <c r="D216" s="268" t="s">
        <v>720</v>
      </c>
      <c r="E216" s="268" t="s">
        <v>721</v>
      </c>
      <c r="F216" s="303" t="s">
        <v>604</v>
      </c>
      <c r="G216" s="265">
        <v>90000000000</v>
      </c>
      <c r="H216" s="266"/>
      <c r="I216" s="267"/>
      <c r="J216" s="268" t="s">
        <v>688</v>
      </c>
      <c r="K216" s="257"/>
      <c r="L216" s="257"/>
      <c r="M216" s="257">
        <v>19</v>
      </c>
      <c r="N216" s="276"/>
      <c r="O216" s="246"/>
      <c r="P216" s="191"/>
    </row>
    <row r="217" spans="1:16" s="206" customFormat="1" ht="13.5">
      <c r="A217" s="261">
        <v>211</v>
      </c>
      <c r="B217" s="271">
        <v>42185</v>
      </c>
      <c r="C217" s="307"/>
      <c r="D217" s="268" t="s">
        <v>621</v>
      </c>
      <c r="E217" s="268" t="s">
        <v>740</v>
      </c>
      <c r="F217" s="303" t="s">
        <v>604</v>
      </c>
      <c r="G217" s="265">
        <v>22773000000000</v>
      </c>
      <c r="H217" s="266"/>
      <c r="I217" s="267"/>
      <c r="J217" s="268" t="s">
        <v>688</v>
      </c>
      <c r="K217" s="257"/>
      <c r="L217" s="257"/>
      <c r="M217" s="257">
        <v>20</v>
      </c>
      <c r="N217" s="276"/>
      <c r="O217" s="246"/>
      <c r="P217" s="191"/>
    </row>
    <row r="218" spans="1:16" s="206" customFormat="1" ht="23.25">
      <c r="A218" s="261">
        <v>212</v>
      </c>
      <c r="B218" s="271">
        <v>42332</v>
      </c>
      <c r="C218" s="307">
        <v>6111585678</v>
      </c>
      <c r="D218" s="268" t="s">
        <v>750</v>
      </c>
      <c r="E218" s="268" t="s">
        <v>751</v>
      </c>
      <c r="F218" s="303" t="s">
        <v>604</v>
      </c>
      <c r="G218" s="265">
        <v>85549355000</v>
      </c>
      <c r="H218" s="266"/>
      <c r="I218" s="267"/>
      <c r="J218" s="268" t="s">
        <v>688</v>
      </c>
      <c r="K218" s="257"/>
      <c r="L218" s="257"/>
      <c r="M218" s="257">
        <v>21</v>
      </c>
      <c r="N218" s="276"/>
      <c r="O218" s="246"/>
      <c r="P218" s="191"/>
    </row>
    <row r="219" spans="1:16" s="206" customFormat="1" ht="23.25">
      <c r="A219" s="261">
        <v>213</v>
      </c>
      <c r="B219" s="271">
        <v>42335</v>
      </c>
      <c r="C219" s="307">
        <v>3081168170</v>
      </c>
      <c r="D219" s="268" t="s">
        <v>752</v>
      </c>
      <c r="E219" s="268" t="s">
        <v>753</v>
      </c>
      <c r="F219" s="303" t="s">
        <v>648</v>
      </c>
      <c r="G219" s="265">
        <v>11500000000</v>
      </c>
      <c r="H219" s="266"/>
      <c r="I219" s="267"/>
      <c r="J219" s="268" t="s">
        <v>572</v>
      </c>
      <c r="K219" s="257"/>
      <c r="L219" s="257"/>
      <c r="M219" s="257">
        <v>22</v>
      </c>
      <c r="N219" s="276"/>
      <c r="O219" s="246"/>
      <c r="P219" s="191"/>
    </row>
    <row r="220" spans="1:16" s="206" customFormat="1" ht="23.25">
      <c r="A220" s="261">
        <v>214</v>
      </c>
      <c r="B220" s="271">
        <v>42486</v>
      </c>
      <c r="C220" s="307">
        <v>2057446460</v>
      </c>
      <c r="D220" s="268" t="s">
        <v>773</v>
      </c>
      <c r="E220" s="268" t="s">
        <v>774</v>
      </c>
      <c r="F220" s="303" t="s">
        <v>604</v>
      </c>
      <c r="G220" s="265">
        <v>10555659154</v>
      </c>
      <c r="H220" s="266"/>
      <c r="I220" s="267"/>
      <c r="J220" s="268" t="s">
        <v>688</v>
      </c>
      <c r="K220" s="257"/>
      <c r="L220" s="257"/>
      <c r="M220" s="257">
        <v>23</v>
      </c>
      <c r="N220" s="276"/>
      <c r="O220" s="246"/>
      <c r="P220" s="191"/>
    </row>
    <row r="221" spans="1:16" s="206" customFormat="1" ht="23.25">
      <c r="A221" s="261">
        <v>215</v>
      </c>
      <c r="B221" s="271">
        <v>42500</v>
      </c>
      <c r="C221" s="307">
        <v>1841077227</v>
      </c>
      <c r="D221" s="268" t="s">
        <v>771</v>
      </c>
      <c r="E221" s="268" t="s">
        <v>772</v>
      </c>
      <c r="F221" s="303" t="s">
        <v>648</v>
      </c>
      <c r="G221" s="265">
        <v>20000000000</v>
      </c>
      <c r="H221" s="266"/>
      <c r="I221" s="267"/>
      <c r="J221" s="268" t="s">
        <v>829</v>
      </c>
      <c r="K221" s="257"/>
      <c r="L221" s="257"/>
      <c r="M221" s="257">
        <v>24</v>
      </c>
      <c r="N221" s="276"/>
      <c r="O221" s="246"/>
      <c r="P221" s="191"/>
    </row>
    <row r="222" spans="1:16" s="206" customFormat="1" ht="26.25">
      <c r="A222" s="261">
        <v>216</v>
      </c>
      <c r="B222" s="213">
        <v>42632</v>
      </c>
      <c r="C222" s="236">
        <v>3235131673</v>
      </c>
      <c r="D222" s="224" t="s">
        <v>811</v>
      </c>
      <c r="E222" s="194" t="s">
        <v>813</v>
      </c>
      <c r="F222" s="303" t="s">
        <v>604</v>
      </c>
      <c r="G222" s="214">
        <v>4493968395000</v>
      </c>
      <c r="H222" s="215"/>
      <c r="I222" s="214"/>
      <c r="J222" s="268" t="s">
        <v>830</v>
      </c>
      <c r="K222" s="257"/>
      <c r="L222" s="257"/>
      <c r="M222" s="257">
        <v>25</v>
      </c>
      <c r="N222" s="276"/>
      <c r="O222" s="246"/>
      <c r="P222" s="191"/>
    </row>
    <row r="223" spans="1:16" s="206" customFormat="1" ht="26.25">
      <c r="A223" s="261">
        <v>217</v>
      </c>
      <c r="B223" s="213">
        <v>42726</v>
      </c>
      <c r="C223" s="236">
        <v>3236153283</v>
      </c>
      <c r="D223" s="224" t="s">
        <v>866</v>
      </c>
      <c r="E223" s="194" t="s">
        <v>865</v>
      </c>
      <c r="F223" s="303" t="s">
        <v>604</v>
      </c>
      <c r="G223" s="214">
        <v>15000000000</v>
      </c>
      <c r="H223" s="215"/>
      <c r="I223" s="214"/>
      <c r="J223" s="268" t="s">
        <v>688</v>
      </c>
      <c r="K223" s="257"/>
      <c r="L223" s="257"/>
      <c r="M223" s="257">
        <v>26</v>
      </c>
      <c r="N223" s="276"/>
      <c r="O223" s="246"/>
      <c r="P223" s="191"/>
    </row>
    <row r="224" spans="1:15" s="196" customFormat="1" ht="26.25">
      <c r="A224" s="261">
        <v>218</v>
      </c>
      <c r="B224" s="213">
        <v>42741</v>
      </c>
      <c r="C224" s="236">
        <v>1354687277</v>
      </c>
      <c r="D224" s="194" t="s">
        <v>871</v>
      </c>
      <c r="E224" s="194" t="s">
        <v>872</v>
      </c>
      <c r="F224" s="308" t="s">
        <v>648</v>
      </c>
      <c r="G224" s="237">
        <v>5900000000</v>
      </c>
      <c r="H224" s="237"/>
      <c r="I224" s="309"/>
      <c r="J224" s="268" t="s">
        <v>688</v>
      </c>
      <c r="K224" s="257"/>
      <c r="L224" s="212"/>
      <c r="M224" s="257">
        <v>27</v>
      </c>
      <c r="N224" s="276"/>
      <c r="O224" s="192"/>
    </row>
    <row r="225" spans="1:15" s="196" customFormat="1" ht="26.25">
      <c r="A225" s="261">
        <v>219</v>
      </c>
      <c r="B225" s="213">
        <v>42773</v>
      </c>
      <c r="C225" s="236">
        <v>1515887405</v>
      </c>
      <c r="D225" s="194" t="s">
        <v>873</v>
      </c>
      <c r="E225" s="194" t="s">
        <v>874</v>
      </c>
      <c r="F225" s="308" t="s">
        <v>875</v>
      </c>
      <c r="G225" s="237">
        <v>93361887000</v>
      </c>
      <c r="H225" s="237"/>
      <c r="I225" s="309"/>
      <c r="J225" s="268" t="s">
        <v>688</v>
      </c>
      <c r="K225" s="257"/>
      <c r="L225" s="212"/>
      <c r="M225" s="257">
        <v>28</v>
      </c>
      <c r="N225" s="276"/>
      <c r="O225" s="192"/>
    </row>
    <row r="226" spans="1:15" s="196" customFormat="1" ht="26.25">
      <c r="A226" s="261">
        <v>220</v>
      </c>
      <c r="B226" s="213">
        <v>42782</v>
      </c>
      <c r="C226" s="236">
        <v>5535635145</v>
      </c>
      <c r="D226" s="194" t="s">
        <v>808</v>
      </c>
      <c r="E226" s="194" t="s">
        <v>876</v>
      </c>
      <c r="F226" s="308" t="s">
        <v>877</v>
      </c>
      <c r="G226" s="237">
        <v>1700000000</v>
      </c>
      <c r="H226" s="237"/>
      <c r="I226" s="309"/>
      <c r="J226" s="268" t="s">
        <v>572</v>
      </c>
      <c r="K226" s="257"/>
      <c r="L226" s="212"/>
      <c r="M226" s="257">
        <v>29</v>
      </c>
      <c r="N226" s="276"/>
      <c r="O226" s="203"/>
    </row>
    <row r="227" spans="1:15" s="196" customFormat="1" ht="26.25">
      <c r="A227" s="261">
        <v>221</v>
      </c>
      <c r="B227" s="213">
        <v>42786</v>
      </c>
      <c r="C227" s="236">
        <v>234738860</v>
      </c>
      <c r="D227" s="194" t="s">
        <v>878</v>
      </c>
      <c r="E227" s="194" t="s">
        <v>879</v>
      </c>
      <c r="F227" s="308" t="s">
        <v>880</v>
      </c>
      <c r="G227" s="237">
        <v>95000000000</v>
      </c>
      <c r="H227" s="237"/>
      <c r="I227" s="309"/>
      <c r="J227" s="268" t="s">
        <v>688</v>
      </c>
      <c r="K227" s="257"/>
      <c r="L227" s="212"/>
      <c r="M227" s="257">
        <v>30</v>
      </c>
      <c r="N227" s="276"/>
      <c r="O227" s="192"/>
    </row>
    <row r="228" spans="1:15" s="196" customFormat="1" ht="26.25">
      <c r="A228" s="261">
        <v>222</v>
      </c>
      <c r="B228" s="213">
        <v>42790</v>
      </c>
      <c r="C228" s="236">
        <v>3611028724</v>
      </c>
      <c r="D228" s="194" t="s">
        <v>870</v>
      </c>
      <c r="E228" s="194" t="s">
        <v>883</v>
      </c>
      <c r="F228" s="308" t="s">
        <v>648</v>
      </c>
      <c r="G228" s="237">
        <v>16684670000</v>
      </c>
      <c r="H228" s="237"/>
      <c r="I228" s="309"/>
      <c r="J228" s="268" t="s">
        <v>572</v>
      </c>
      <c r="K228" s="257"/>
      <c r="L228" s="212"/>
      <c r="M228" s="257">
        <v>31</v>
      </c>
      <c r="N228" s="276"/>
      <c r="O228" s="192"/>
    </row>
    <row r="229" spans="1:15" s="196" customFormat="1" ht="26.25">
      <c r="A229" s="261">
        <v>223</v>
      </c>
      <c r="B229" s="213">
        <v>42794</v>
      </c>
      <c r="C229" s="236">
        <v>3352148057</v>
      </c>
      <c r="D229" s="194" t="s">
        <v>524</v>
      </c>
      <c r="E229" s="194" t="s">
        <v>881</v>
      </c>
      <c r="F229" s="308" t="s">
        <v>882</v>
      </c>
      <c r="G229" s="237">
        <v>5000000000</v>
      </c>
      <c r="H229" s="237"/>
      <c r="I229" s="309"/>
      <c r="J229" s="268" t="s">
        <v>572</v>
      </c>
      <c r="K229" s="257"/>
      <c r="L229" s="212"/>
      <c r="M229" s="257">
        <v>32</v>
      </c>
      <c r="N229" s="276"/>
      <c r="O229" s="192"/>
    </row>
    <row r="230" spans="1:15" ht="13.5">
      <c r="A230" s="261">
        <v>224</v>
      </c>
      <c r="B230" s="288">
        <v>42906</v>
      </c>
      <c r="C230" s="289">
        <v>2810004471</v>
      </c>
      <c r="D230" s="284" t="s">
        <v>407</v>
      </c>
      <c r="E230" s="197" t="s">
        <v>20</v>
      </c>
      <c r="F230" s="198" t="s">
        <v>21</v>
      </c>
      <c r="G230" s="200">
        <v>3500000000</v>
      </c>
      <c r="H230" s="239"/>
      <c r="I230" s="194"/>
      <c r="J230" s="268" t="s">
        <v>572</v>
      </c>
      <c r="K230" s="257"/>
      <c r="L230" s="257"/>
      <c r="M230" s="257">
        <v>33</v>
      </c>
      <c r="N230" s="276"/>
      <c r="O230" s="244"/>
    </row>
    <row r="231" spans="1:15" ht="26.25">
      <c r="A231" s="261">
        <v>225</v>
      </c>
      <c r="B231" s="288">
        <v>42909</v>
      </c>
      <c r="C231" s="289" t="s">
        <v>16</v>
      </c>
      <c r="D231" s="284" t="s">
        <v>17</v>
      </c>
      <c r="E231" s="197" t="s">
        <v>18</v>
      </c>
      <c r="F231" s="198" t="s">
        <v>19</v>
      </c>
      <c r="G231" s="200">
        <v>4000000000</v>
      </c>
      <c r="H231" s="239"/>
      <c r="I231" s="194"/>
      <c r="J231" s="268"/>
      <c r="K231" s="257"/>
      <c r="L231" s="257"/>
      <c r="M231" s="257">
        <v>34</v>
      </c>
      <c r="N231" s="276"/>
      <c r="O231" s="244"/>
    </row>
    <row r="232" spans="1:15" ht="23.25">
      <c r="A232" s="261">
        <v>226</v>
      </c>
      <c r="B232" s="288">
        <v>42944</v>
      </c>
      <c r="C232" s="289"/>
      <c r="D232" s="284" t="s">
        <v>26</v>
      </c>
      <c r="E232" s="197" t="s">
        <v>40</v>
      </c>
      <c r="F232" s="198" t="s">
        <v>41</v>
      </c>
      <c r="G232" s="200">
        <v>70000000000</v>
      </c>
      <c r="H232" s="239"/>
      <c r="I232" s="194"/>
      <c r="J232" s="268" t="s">
        <v>54</v>
      </c>
      <c r="K232" s="257"/>
      <c r="L232" s="257"/>
      <c r="M232" s="257">
        <v>35</v>
      </c>
      <c r="N232" s="276"/>
      <c r="O232" s="244"/>
    </row>
    <row r="233" spans="1:15" ht="26.25">
      <c r="A233" s="261">
        <v>227</v>
      </c>
      <c r="B233" s="288">
        <v>42951</v>
      </c>
      <c r="C233" s="289" t="s">
        <v>33</v>
      </c>
      <c r="D233" s="284" t="s">
        <v>34</v>
      </c>
      <c r="E233" s="197" t="s">
        <v>35</v>
      </c>
      <c r="F233" s="198" t="s">
        <v>36</v>
      </c>
      <c r="G233" s="200">
        <v>850000000000</v>
      </c>
      <c r="H233" s="239"/>
      <c r="I233" s="194"/>
      <c r="J233" s="268" t="s">
        <v>330</v>
      </c>
      <c r="K233" s="257"/>
      <c r="L233" s="257"/>
      <c r="M233" s="257">
        <v>36</v>
      </c>
      <c r="N233" s="276"/>
      <c r="O233" s="244"/>
    </row>
    <row r="234" spans="1:15" ht="26.25">
      <c r="A234" s="261">
        <v>228</v>
      </c>
      <c r="B234" s="288">
        <v>42951</v>
      </c>
      <c r="C234" s="289" t="s">
        <v>37</v>
      </c>
      <c r="D234" s="284" t="s">
        <v>34</v>
      </c>
      <c r="E234" s="197" t="s">
        <v>38</v>
      </c>
      <c r="F234" s="198" t="s">
        <v>39</v>
      </c>
      <c r="G234" s="200">
        <v>1200000000000</v>
      </c>
      <c r="H234" s="239"/>
      <c r="I234" s="194"/>
      <c r="J234" s="268" t="s">
        <v>330</v>
      </c>
      <c r="K234" s="257"/>
      <c r="L234" s="257"/>
      <c r="M234" s="257">
        <v>37</v>
      </c>
      <c r="N234" s="276"/>
      <c r="O234" s="244"/>
    </row>
    <row r="235" spans="1:15" ht="26.25">
      <c r="A235" s="261">
        <v>229</v>
      </c>
      <c r="B235" s="288">
        <v>42986</v>
      </c>
      <c r="C235" s="289">
        <v>6603525486</v>
      </c>
      <c r="D235" s="284" t="s">
        <v>101</v>
      </c>
      <c r="E235" s="197" t="s">
        <v>100</v>
      </c>
      <c r="F235" s="198" t="s">
        <v>102</v>
      </c>
      <c r="G235" s="200">
        <v>90250000000</v>
      </c>
      <c r="H235" s="239"/>
      <c r="I235" s="194"/>
      <c r="J235" s="268" t="s">
        <v>777</v>
      </c>
      <c r="K235" s="257"/>
      <c r="L235" s="257"/>
      <c r="M235" s="257">
        <v>38</v>
      </c>
      <c r="N235" s="276"/>
      <c r="O235" s="244"/>
    </row>
    <row r="236" spans="1:15" ht="26.25">
      <c r="A236" s="261">
        <v>230</v>
      </c>
      <c r="B236" s="288">
        <v>42999</v>
      </c>
      <c r="C236" s="289">
        <v>7134673618</v>
      </c>
      <c r="D236" s="284" t="s">
        <v>67</v>
      </c>
      <c r="E236" s="197" t="s">
        <v>68</v>
      </c>
      <c r="F236" s="198" t="s">
        <v>69</v>
      </c>
      <c r="G236" s="200">
        <v>5000000000</v>
      </c>
      <c r="H236" s="239"/>
      <c r="I236" s="194"/>
      <c r="J236" s="268" t="s">
        <v>572</v>
      </c>
      <c r="K236" s="257"/>
      <c r="L236" s="257"/>
      <c r="M236" s="257">
        <v>39</v>
      </c>
      <c r="N236" s="276"/>
      <c r="O236" s="244"/>
    </row>
    <row r="237" spans="1:15" ht="26.25">
      <c r="A237" s="261">
        <v>231</v>
      </c>
      <c r="B237" s="310">
        <v>43004</v>
      </c>
      <c r="C237" s="289">
        <v>7042287555</v>
      </c>
      <c r="D237" s="284" t="s">
        <v>88</v>
      </c>
      <c r="E237" s="197" t="s">
        <v>89</v>
      </c>
      <c r="F237" s="198" t="s">
        <v>90</v>
      </c>
      <c r="G237" s="200">
        <v>1000000000</v>
      </c>
      <c r="H237" s="239"/>
      <c r="I237" s="194"/>
      <c r="J237" s="268" t="s">
        <v>895</v>
      </c>
      <c r="K237" s="257"/>
      <c r="L237" s="257"/>
      <c r="M237" s="257">
        <v>40</v>
      </c>
      <c r="N237" s="276"/>
      <c r="O237" s="244"/>
    </row>
    <row r="238" spans="1:15" ht="26.25">
      <c r="A238" s="261">
        <v>232</v>
      </c>
      <c r="B238" s="310">
        <v>43047</v>
      </c>
      <c r="C238" s="289">
        <v>832483844</v>
      </c>
      <c r="D238" s="284" t="s">
        <v>60</v>
      </c>
      <c r="E238" s="197" t="s">
        <v>103</v>
      </c>
      <c r="F238" s="198" t="s">
        <v>104</v>
      </c>
      <c r="G238" s="200">
        <v>2150000000</v>
      </c>
      <c r="H238" s="239"/>
      <c r="I238" s="194"/>
      <c r="J238" s="268" t="s">
        <v>331</v>
      </c>
      <c r="K238" s="257"/>
      <c r="L238" s="257"/>
      <c r="M238" s="257">
        <v>41</v>
      </c>
      <c r="N238" s="276"/>
      <c r="O238" s="244"/>
    </row>
    <row r="239" spans="1:15" ht="26.25">
      <c r="A239" s="261">
        <v>233</v>
      </c>
      <c r="B239" s="310">
        <v>43053</v>
      </c>
      <c r="C239" s="289">
        <v>5475325814</v>
      </c>
      <c r="D239" s="197" t="s">
        <v>112</v>
      </c>
      <c r="E239" s="284" t="s">
        <v>111</v>
      </c>
      <c r="F239" s="198" t="s">
        <v>648</v>
      </c>
      <c r="G239" s="200">
        <v>25000000000</v>
      </c>
      <c r="H239" s="239"/>
      <c r="I239" s="194"/>
      <c r="J239" s="197"/>
      <c r="K239" s="257"/>
      <c r="L239" s="257"/>
      <c r="M239" s="257">
        <v>42</v>
      </c>
      <c r="N239" s="276"/>
      <c r="O239" s="244"/>
    </row>
    <row r="240" spans="1:15" ht="13.5">
      <c r="A240" s="261">
        <v>234</v>
      </c>
      <c r="B240" s="310">
        <v>43074</v>
      </c>
      <c r="C240" s="289" t="s">
        <v>122</v>
      </c>
      <c r="D240" s="197" t="s">
        <v>123</v>
      </c>
      <c r="E240" s="284" t="s">
        <v>124</v>
      </c>
      <c r="F240" s="198" t="s">
        <v>102</v>
      </c>
      <c r="G240" s="200">
        <v>500000000</v>
      </c>
      <c r="H240" s="239"/>
      <c r="I240" s="194"/>
      <c r="J240" s="197"/>
      <c r="K240" s="257"/>
      <c r="L240" s="257"/>
      <c r="M240" s="257">
        <v>43</v>
      </c>
      <c r="N240" s="276"/>
      <c r="O240" s="244"/>
    </row>
    <row r="241" spans="1:15" ht="26.25">
      <c r="A241" s="261">
        <v>235</v>
      </c>
      <c r="B241" s="213">
        <v>43109</v>
      </c>
      <c r="C241" s="236">
        <v>3206136516</v>
      </c>
      <c r="D241" s="194" t="s">
        <v>172</v>
      </c>
      <c r="E241" s="194" t="s">
        <v>173</v>
      </c>
      <c r="F241" s="308" t="s">
        <v>174</v>
      </c>
      <c r="G241" s="237">
        <v>200000000000</v>
      </c>
      <c r="H241" s="237">
        <v>40</v>
      </c>
      <c r="I241" s="274"/>
      <c r="J241" s="274"/>
      <c r="K241" s="276"/>
      <c r="L241" s="257"/>
      <c r="M241" s="257">
        <v>44</v>
      </c>
      <c r="N241" s="276"/>
      <c r="O241" s="244"/>
    </row>
    <row r="242" spans="1:15" s="251" customFormat="1" ht="26.25">
      <c r="A242" s="261">
        <v>236</v>
      </c>
      <c r="B242" s="213">
        <v>43122</v>
      </c>
      <c r="C242" s="236">
        <v>5001353637</v>
      </c>
      <c r="D242" s="194" t="s">
        <v>175</v>
      </c>
      <c r="E242" s="194" t="s">
        <v>176</v>
      </c>
      <c r="F242" s="311" t="s">
        <v>177</v>
      </c>
      <c r="G242" s="237">
        <v>16800000000</v>
      </c>
      <c r="H242" s="237">
        <v>20</v>
      </c>
      <c r="I242" s="253"/>
      <c r="J242" s="253"/>
      <c r="K242" s="312"/>
      <c r="L242" s="312"/>
      <c r="M242" s="257">
        <v>45</v>
      </c>
      <c r="N242" s="276"/>
      <c r="O242" s="250"/>
    </row>
    <row r="243" spans="1:15" ht="26.25">
      <c r="A243" s="261">
        <v>237</v>
      </c>
      <c r="B243" s="213">
        <v>43123</v>
      </c>
      <c r="C243" s="236">
        <v>5210487757</v>
      </c>
      <c r="D243" s="194" t="s">
        <v>178</v>
      </c>
      <c r="E243" s="194" t="s">
        <v>179</v>
      </c>
      <c r="F243" s="311" t="s">
        <v>177</v>
      </c>
      <c r="G243" s="237">
        <v>9000000000</v>
      </c>
      <c r="H243" s="237">
        <v>3</v>
      </c>
      <c r="I243" s="274"/>
      <c r="J243" s="274"/>
      <c r="K243" s="257"/>
      <c r="L243" s="257"/>
      <c r="M243" s="257">
        <v>46</v>
      </c>
      <c r="N243" s="276"/>
      <c r="O243" s="244"/>
    </row>
    <row r="244" spans="1:15" ht="26.25">
      <c r="A244" s="261">
        <v>238</v>
      </c>
      <c r="B244" s="213">
        <v>43123</v>
      </c>
      <c r="C244" s="236">
        <v>3553638703</v>
      </c>
      <c r="D244" s="194" t="s">
        <v>178</v>
      </c>
      <c r="E244" s="194" t="s">
        <v>180</v>
      </c>
      <c r="F244" s="311" t="s">
        <v>177</v>
      </c>
      <c r="G244" s="237">
        <v>6000000000</v>
      </c>
      <c r="H244" s="237">
        <v>3</v>
      </c>
      <c r="I244" s="274"/>
      <c r="J244" s="274"/>
      <c r="K244" s="257"/>
      <c r="L244" s="257"/>
      <c r="M244" s="257">
        <v>47</v>
      </c>
      <c r="N244" s="276"/>
      <c r="O244" s="244"/>
    </row>
    <row r="245" spans="1:15" ht="26.25">
      <c r="A245" s="261">
        <v>239</v>
      </c>
      <c r="B245" s="213">
        <v>43137</v>
      </c>
      <c r="C245" s="236">
        <v>4402527878</v>
      </c>
      <c r="D245" s="194" t="s">
        <v>181</v>
      </c>
      <c r="E245" s="194" t="s">
        <v>182</v>
      </c>
      <c r="F245" s="311" t="s">
        <v>177</v>
      </c>
      <c r="G245" s="237">
        <v>4000000000</v>
      </c>
      <c r="H245" s="237">
        <v>4</v>
      </c>
      <c r="I245" s="274"/>
      <c r="J245" s="274"/>
      <c r="K245" s="257"/>
      <c r="L245" s="257"/>
      <c r="M245" s="257">
        <v>48</v>
      </c>
      <c r="N245" s="276"/>
      <c r="O245" s="244"/>
    </row>
    <row r="246" spans="1:15" ht="26.25">
      <c r="A246" s="261">
        <v>240</v>
      </c>
      <c r="B246" s="213">
        <v>43171</v>
      </c>
      <c r="C246" s="236">
        <v>3176726078</v>
      </c>
      <c r="D246" s="194" t="s">
        <v>183</v>
      </c>
      <c r="E246" s="194" t="s">
        <v>184</v>
      </c>
      <c r="F246" s="311" t="s">
        <v>177</v>
      </c>
      <c r="G246" s="237">
        <v>30000000000</v>
      </c>
      <c r="H246" s="237"/>
      <c r="I246" s="274"/>
      <c r="J246" s="274"/>
      <c r="K246" s="257"/>
      <c r="L246" s="257"/>
      <c r="M246" s="257">
        <v>49</v>
      </c>
      <c r="N246" s="276"/>
      <c r="O246" s="244"/>
    </row>
    <row r="247" spans="1:15" s="196" customFormat="1" ht="26.25">
      <c r="A247" s="261">
        <v>241</v>
      </c>
      <c r="B247" s="213">
        <v>43175</v>
      </c>
      <c r="C247" s="236">
        <v>5514363620</v>
      </c>
      <c r="D247" s="194" t="s">
        <v>251</v>
      </c>
      <c r="E247" s="194" t="s">
        <v>316</v>
      </c>
      <c r="F247" s="221" t="s">
        <v>177</v>
      </c>
      <c r="G247" s="237">
        <v>9156000000</v>
      </c>
      <c r="H247" s="220"/>
      <c r="I247" s="237"/>
      <c r="J247" s="238"/>
      <c r="K247" s="220"/>
      <c r="L247" s="212"/>
      <c r="M247" s="257">
        <v>50</v>
      </c>
      <c r="N247" s="276"/>
      <c r="O247" s="192"/>
    </row>
    <row r="248" spans="1:15" s="196" customFormat="1" ht="26.25">
      <c r="A248" s="261">
        <v>242</v>
      </c>
      <c r="B248" s="213">
        <v>43196</v>
      </c>
      <c r="C248" s="236">
        <v>5375035248</v>
      </c>
      <c r="D248" s="194" t="s">
        <v>7</v>
      </c>
      <c r="E248" s="194" t="s">
        <v>252</v>
      </c>
      <c r="F248" s="221" t="s">
        <v>177</v>
      </c>
      <c r="G248" s="237">
        <v>1138162000</v>
      </c>
      <c r="H248" s="220"/>
      <c r="I248" s="237"/>
      <c r="J248" s="238"/>
      <c r="K248" s="220"/>
      <c r="L248" s="212"/>
      <c r="M248" s="257">
        <v>51</v>
      </c>
      <c r="N248" s="276"/>
      <c r="O248" s="192"/>
    </row>
    <row r="249" spans="1:16" ht="26.25">
      <c r="A249" s="261">
        <v>243</v>
      </c>
      <c r="B249" s="213">
        <v>43228</v>
      </c>
      <c r="C249" s="236">
        <v>8658181254</v>
      </c>
      <c r="D249" s="194" t="s">
        <v>251</v>
      </c>
      <c r="E249" s="194" t="s">
        <v>315</v>
      </c>
      <c r="F249" s="221" t="s">
        <v>177</v>
      </c>
      <c r="G249" s="237">
        <v>150000000000</v>
      </c>
      <c r="H249" s="220"/>
      <c r="I249" s="194"/>
      <c r="J249" s="217"/>
      <c r="K249" s="197"/>
      <c r="L249" s="257"/>
      <c r="M249" s="257">
        <v>52</v>
      </c>
      <c r="N249" s="276"/>
      <c r="O249" s="244"/>
      <c r="P249" s="252"/>
    </row>
    <row r="250" spans="1:16" ht="26.25">
      <c r="A250" s="261">
        <v>244</v>
      </c>
      <c r="B250" s="213">
        <v>43244</v>
      </c>
      <c r="C250" s="236">
        <v>8257014586</v>
      </c>
      <c r="D250" s="194" t="s">
        <v>314</v>
      </c>
      <c r="E250" s="194" t="s">
        <v>313</v>
      </c>
      <c r="F250" s="221" t="s">
        <v>177</v>
      </c>
      <c r="G250" s="237">
        <v>20000000000</v>
      </c>
      <c r="H250" s="239"/>
      <c r="I250" s="240">
        <v>29000</v>
      </c>
      <c r="J250" s="217"/>
      <c r="K250" s="197"/>
      <c r="L250" s="257"/>
      <c r="M250" s="257">
        <v>53</v>
      </c>
      <c r="N250" s="276"/>
      <c r="O250" s="244"/>
      <c r="P250" s="252"/>
    </row>
    <row r="251" spans="1:15" ht="13.5">
      <c r="A251" s="274"/>
      <c r="B251" s="313"/>
      <c r="C251" s="253"/>
      <c r="D251" s="314" t="s">
        <v>577</v>
      </c>
      <c r="E251" s="253"/>
      <c r="F251" s="253"/>
      <c r="G251" s="258">
        <f>G5+G197</f>
        <v>101634404126077</v>
      </c>
      <c r="H251" s="254">
        <f>SUM(H6:H213)</f>
        <v>10119</v>
      </c>
      <c r="I251" s="315"/>
      <c r="J251" s="253"/>
      <c r="K251" s="257"/>
      <c r="L251" s="257"/>
      <c r="M251" s="257"/>
      <c r="N251" s="257"/>
      <c r="O251" s="244"/>
    </row>
    <row r="252" spans="1:15" ht="13.5">
      <c r="A252" s="257"/>
      <c r="B252" s="316"/>
      <c r="C252" s="515" t="s">
        <v>919</v>
      </c>
      <c r="D252" s="516"/>
      <c r="E252" s="516"/>
      <c r="F252" s="257"/>
      <c r="G252" s="317"/>
      <c r="H252" s="257"/>
      <c r="I252" s="212"/>
      <c r="J252" s="257"/>
      <c r="K252" s="257"/>
      <c r="L252" s="257"/>
      <c r="M252" s="257"/>
      <c r="N252" s="257"/>
      <c r="O252" s="244"/>
    </row>
  </sheetData>
  <sheetProtection/>
  <mergeCells count="15">
    <mergeCell ref="K3:K4"/>
    <mergeCell ref="A3:A4"/>
    <mergeCell ref="B3:B4"/>
    <mergeCell ref="C3:C4"/>
    <mergeCell ref="D3:D4"/>
    <mergeCell ref="E3:E4"/>
    <mergeCell ref="F3:F4"/>
    <mergeCell ref="G3:G4"/>
    <mergeCell ref="C252:E252"/>
    <mergeCell ref="H3:H4"/>
    <mergeCell ref="A1:J1"/>
    <mergeCell ref="A197:F197"/>
    <mergeCell ref="A5:F5"/>
    <mergeCell ref="J3:J4"/>
    <mergeCell ref="I3:I4"/>
  </mergeCells>
  <printOptions/>
  <pageMargins left="0.3937007874015748" right="0.31496062992125984" top="0.5118110236220472" bottom="0.5118110236220472" header="0.31496062992125984" footer="0.31496062992125984"/>
  <pageSetup horizontalDpi="600" verticalDpi="600" orientation="landscape" paperSize="9" scale="95" r:id="rId1"/>
  <headerFooter>
    <oddHeader>&amp;C&amp;P</oddHeader>
  </headerFooter>
</worksheet>
</file>

<file path=xl/worksheets/sheet3.xml><?xml version="1.0" encoding="utf-8"?>
<worksheet xmlns="http://schemas.openxmlformats.org/spreadsheetml/2006/main" xmlns:r="http://schemas.openxmlformats.org/officeDocument/2006/relationships">
  <dimension ref="A1:N82"/>
  <sheetViews>
    <sheetView zoomScalePageLayoutView="0" workbookViewId="0" topLeftCell="A61">
      <selection activeCell="A69" sqref="A69:IV70"/>
    </sheetView>
  </sheetViews>
  <sheetFormatPr defaultColWidth="9.140625" defaultRowHeight="15"/>
  <cols>
    <col min="3" max="3" width="13.28125" style="0" bestFit="1" customWidth="1"/>
    <col min="4" max="4" width="16.7109375" style="348" customWidth="1"/>
    <col min="5" max="5" width="15.7109375" style="0" customWidth="1"/>
    <col min="6" max="6" width="17.7109375" style="0" customWidth="1"/>
    <col min="7" max="7" width="17.140625" style="0" customWidth="1"/>
    <col min="10" max="10" width="11.421875" style="0" customWidth="1"/>
  </cols>
  <sheetData>
    <row r="1" spans="1:11" ht="13.5">
      <c r="A1" s="522" t="s">
        <v>951</v>
      </c>
      <c r="B1" s="522"/>
      <c r="C1" s="522"/>
      <c r="D1" s="522"/>
      <c r="E1" s="522"/>
      <c r="F1" s="522"/>
      <c r="G1" s="522"/>
      <c r="H1" s="522"/>
      <c r="I1" s="522"/>
      <c r="J1" s="522"/>
      <c r="K1" s="522"/>
    </row>
    <row r="2" spans="1:9" ht="13.5">
      <c r="A2" s="19"/>
      <c r="G2" s="318"/>
      <c r="I2" s="19"/>
    </row>
    <row r="3" spans="1:11" ht="13.5">
      <c r="A3" s="523" t="s">
        <v>399</v>
      </c>
      <c r="B3" s="525" t="s">
        <v>575</v>
      </c>
      <c r="C3" s="523" t="s">
        <v>401</v>
      </c>
      <c r="D3" s="523" t="s">
        <v>400</v>
      </c>
      <c r="E3" s="523" t="s">
        <v>385</v>
      </c>
      <c r="F3" s="523" t="s">
        <v>952</v>
      </c>
      <c r="G3" s="527" t="s">
        <v>953</v>
      </c>
      <c r="H3" s="528"/>
      <c r="I3" s="529" t="s">
        <v>954</v>
      </c>
      <c r="J3" s="530" t="s">
        <v>955</v>
      </c>
      <c r="K3" s="531" t="s">
        <v>956</v>
      </c>
    </row>
    <row r="4" spans="1:11" ht="22.5">
      <c r="A4" s="524"/>
      <c r="B4" s="526"/>
      <c r="C4" s="524"/>
      <c r="D4" s="524"/>
      <c r="E4" s="524"/>
      <c r="F4" s="524"/>
      <c r="G4" s="320" t="s">
        <v>957</v>
      </c>
      <c r="H4" s="319" t="s">
        <v>958</v>
      </c>
      <c r="I4" s="529"/>
      <c r="J4" s="530"/>
      <c r="K4" s="531"/>
    </row>
    <row r="5" spans="1:11" s="354" customFormat="1" ht="39">
      <c r="A5" s="350">
        <v>1</v>
      </c>
      <c r="B5" s="351">
        <v>43105</v>
      </c>
      <c r="C5" s="351" t="s">
        <v>129</v>
      </c>
      <c r="D5" s="321" t="s">
        <v>966</v>
      </c>
      <c r="E5" s="352" t="s">
        <v>131</v>
      </c>
      <c r="F5" s="321" t="s">
        <v>967</v>
      </c>
      <c r="G5" s="322">
        <v>25000000000</v>
      </c>
      <c r="H5" s="353"/>
      <c r="I5" s="322">
        <v>8</v>
      </c>
      <c r="J5" s="131" t="s">
        <v>797</v>
      </c>
      <c r="K5" s="118"/>
    </row>
    <row r="6" spans="1:11" s="354" customFormat="1" ht="39">
      <c r="A6" s="350">
        <v>2</v>
      </c>
      <c r="B6" s="351">
        <v>43112</v>
      </c>
      <c r="C6" s="351" t="s">
        <v>133</v>
      </c>
      <c r="D6" s="321" t="s">
        <v>968</v>
      </c>
      <c r="E6" s="321" t="s">
        <v>969</v>
      </c>
      <c r="F6" s="321" t="s">
        <v>970</v>
      </c>
      <c r="G6" s="322">
        <v>3000000000</v>
      </c>
      <c r="H6" s="353"/>
      <c r="I6" s="322">
        <v>4</v>
      </c>
      <c r="J6" s="131" t="s">
        <v>572</v>
      </c>
      <c r="K6" s="118"/>
    </row>
    <row r="7" spans="1:11" s="354" customFormat="1" ht="52.5">
      <c r="A7" s="350">
        <v>3</v>
      </c>
      <c r="B7" s="351">
        <v>43115</v>
      </c>
      <c r="C7" s="351" t="s">
        <v>136</v>
      </c>
      <c r="D7" s="321" t="s">
        <v>971</v>
      </c>
      <c r="E7" s="321" t="s">
        <v>972</v>
      </c>
      <c r="F7" s="321" t="s">
        <v>973</v>
      </c>
      <c r="G7" s="322">
        <v>3200000000</v>
      </c>
      <c r="H7" s="353"/>
      <c r="I7" s="322">
        <v>8</v>
      </c>
      <c r="J7" s="131" t="s">
        <v>317</v>
      </c>
      <c r="K7" s="118"/>
    </row>
    <row r="8" spans="1:11" s="354" customFormat="1" ht="39">
      <c r="A8" s="350">
        <v>4</v>
      </c>
      <c r="B8" s="351">
        <v>43116</v>
      </c>
      <c r="C8" s="351" t="s">
        <v>140</v>
      </c>
      <c r="D8" s="321" t="s">
        <v>974</v>
      </c>
      <c r="E8" s="352" t="s">
        <v>975</v>
      </c>
      <c r="F8" s="321" t="s">
        <v>976</v>
      </c>
      <c r="G8" s="322">
        <v>1650000000</v>
      </c>
      <c r="H8" s="353"/>
      <c r="I8" s="322">
        <v>11</v>
      </c>
      <c r="J8" s="131" t="s">
        <v>2</v>
      </c>
      <c r="K8" s="118"/>
    </row>
    <row r="9" spans="1:11" ht="26.25">
      <c r="A9" s="350">
        <v>5</v>
      </c>
      <c r="B9" s="351">
        <v>43117</v>
      </c>
      <c r="C9" s="351" t="s">
        <v>144</v>
      </c>
      <c r="D9" s="119" t="s">
        <v>145</v>
      </c>
      <c r="E9" s="355" t="s">
        <v>977</v>
      </c>
      <c r="F9" s="119" t="s">
        <v>978</v>
      </c>
      <c r="G9" s="356">
        <v>1000000000</v>
      </c>
      <c r="H9" s="357"/>
      <c r="I9" s="356">
        <v>2</v>
      </c>
      <c r="J9" s="131" t="s">
        <v>572</v>
      </c>
      <c r="K9" s="358"/>
    </row>
    <row r="10" spans="1:11" ht="26.25">
      <c r="A10" s="350">
        <v>6</v>
      </c>
      <c r="B10" s="351">
        <v>43123</v>
      </c>
      <c r="C10" s="351" t="s">
        <v>147</v>
      </c>
      <c r="D10" s="359" t="s">
        <v>148</v>
      </c>
      <c r="E10" s="360" t="s">
        <v>979</v>
      </c>
      <c r="F10" s="361" t="s">
        <v>149</v>
      </c>
      <c r="G10" s="356">
        <v>1000000000</v>
      </c>
      <c r="H10" s="362"/>
      <c r="I10" s="363">
        <v>3</v>
      </c>
      <c r="J10" s="131" t="s">
        <v>572</v>
      </c>
      <c r="K10" s="11"/>
    </row>
    <row r="11" spans="1:11" ht="26.25">
      <c r="A11" s="350">
        <v>7</v>
      </c>
      <c r="B11" s="351">
        <v>43136</v>
      </c>
      <c r="C11" s="351" t="s">
        <v>151</v>
      </c>
      <c r="D11" s="118" t="s">
        <v>980</v>
      </c>
      <c r="E11" s="323" t="s">
        <v>153</v>
      </c>
      <c r="F11" s="118" t="s">
        <v>981</v>
      </c>
      <c r="G11" s="364">
        <v>60000000000</v>
      </c>
      <c r="H11" s="365"/>
      <c r="I11" s="366">
        <v>400</v>
      </c>
      <c r="J11" s="367" t="s">
        <v>576</v>
      </c>
      <c r="K11" s="358"/>
    </row>
    <row r="12" spans="1:11" s="7" customFormat="1" ht="27.75">
      <c r="A12" s="350">
        <v>8</v>
      </c>
      <c r="B12" s="351">
        <v>43138</v>
      </c>
      <c r="C12" s="351" t="s">
        <v>154</v>
      </c>
      <c r="D12" s="368" t="s">
        <v>155</v>
      </c>
      <c r="E12" s="368" t="s">
        <v>156</v>
      </c>
      <c r="F12" s="369" t="s">
        <v>982</v>
      </c>
      <c r="G12" s="356">
        <v>1500000000</v>
      </c>
      <c r="H12" s="45"/>
      <c r="I12" s="57">
        <v>4</v>
      </c>
      <c r="J12" s="131" t="s">
        <v>572</v>
      </c>
      <c r="K12" s="370"/>
    </row>
    <row r="13" spans="1:11" ht="26.25">
      <c r="A13" s="350">
        <v>9</v>
      </c>
      <c r="B13" s="351">
        <v>43138</v>
      </c>
      <c r="C13" s="351" t="s">
        <v>157</v>
      </c>
      <c r="D13" s="359" t="s">
        <v>983</v>
      </c>
      <c r="E13" s="360" t="s">
        <v>159</v>
      </c>
      <c r="F13" s="361" t="s">
        <v>984</v>
      </c>
      <c r="G13" s="371">
        <v>4000000000</v>
      </c>
      <c r="H13" s="362"/>
      <c r="I13" s="363">
        <v>4</v>
      </c>
      <c r="J13" s="131" t="s">
        <v>572</v>
      </c>
      <c r="K13" s="11"/>
    </row>
    <row r="14" spans="1:11" ht="26.25">
      <c r="A14" s="350">
        <v>10</v>
      </c>
      <c r="B14" s="351">
        <v>43143</v>
      </c>
      <c r="C14" s="351" t="s">
        <v>160</v>
      </c>
      <c r="D14" s="359" t="s">
        <v>161</v>
      </c>
      <c r="E14" s="360" t="s">
        <v>985</v>
      </c>
      <c r="F14" s="361" t="s">
        <v>986</v>
      </c>
      <c r="G14" s="371">
        <v>750000000</v>
      </c>
      <c r="H14" s="362"/>
      <c r="I14" s="363">
        <v>2</v>
      </c>
      <c r="J14" s="367" t="s">
        <v>688</v>
      </c>
      <c r="K14" s="11"/>
    </row>
    <row r="15" spans="1:11" ht="26.25">
      <c r="A15" s="350">
        <v>11</v>
      </c>
      <c r="B15" s="351">
        <v>43143</v>
      </c>
      <c r="C15" s="351" t="s">
        <v>163</v>
      </c>
      <c r="D15" s="359" t="s">
        <v>987</v>
      </c>
      <c r="E15" s="360" t="s">
        <v>988</v>
      </c>
      <c r="F15" s="360" t="s">
        <v>989</v>
      </c>
      <c r="G15" s="371">
        <v>500000000</v>
      </c>
      <c r="H15" s="362"/>
      <c r="I15" s="363">
        <v>2</v>
      </c>
      <c r="J15" s="131" t="s">
        <v>572</v>
      </c>
      <c r="K15" s="11"/>
    </row>
    <row r="16" spans="1:11" ht="26.25">
      <c r="A16" s="350">
        <v>12</v>
      </c>
      <c r="B16" s="351">
        <v>43160</v>
      </c>
      <c r="C16" s="351" t="s">
        <v>187</v>
      </c>
      <c r="D16" s="359" t="s">
        <v>188</v>
      </c>
      <c r="E16" s="360" t="s">
        <v>166</v>
      </c>
      <c r="F16" s="361" t="s">
        <v>189</v>
      </c>
      <c r="G16" s="322">
        <v>4500000000</v>
      </c>
      <c r="H16" s="362"/>
      <c r="I16" s="363">
        <v>2</v>
      </c>
      <c r="J16" s="367" t="s">
        <v>688</v>
      </c>
      <c r="K16" s="11"/>
    </row>
    <row r="17" spans="1:11" ht="52.5">
      <c r="A17" s="350">
        <v>13</v>
      </c>
      <c r="B17" s="351">
        <v>43165</v>
      </c>
      <c r="C17" s="351" t="s">
        <v>190</v>
      </c>
      <c r="D17" s="359" t="s">
        <v>167</v>
      </c>
      <c r="E17" s="360" t="s">
        <v>191</v>
      </c>
      <c r="F17" s="361" t="s">
        <v>192</v>
      </c>
      <c r="G17" s="356">
        <v>1500000000</v>
      </c>
      <c r="H17" s="362"/>
      <c r="I17" s="363">
        <v>2</v>
      </c>
      <c r="J17" s="131" t="s">
        <v>990</v>
      </c>
      <c r="K17" s="11"/>
    </row>
    <row r="18" spans="1:11" ht="39">
      <c r="A18" s="350">
        <v>14</v>
      </c>
      <c r="B18" s="351">
        <v>43168</v>
      </c>
      <c r="C18" s="351" t="s">
        <v>193</v>
      </c>
      <c r="D18" s="359" t="s">
        <v>47</v>
      </c>
      <c r="E18" s="360" t="s">
        <v>194</v>
      </c>
      <c r="F18" s="361" t="s">
        <v>661</v>
      </c>
      <c r="G18" s="322">
        <v>6500000000</v>
      </c>
      <c r="H18" s="362"/>
      <c r="I18" s="363">
        <v>3</v>
      </c>
      <c r="J18" s="372" t="s">
        <v>895</v>
      </c>
      <c r="K18" s="11"/>
    </row>
    <row r="19" spans="1:11" ht="26.25">
      <c r="A19" s="350">
        <v>15</v>
      </c>
      <c r="B19" s="351">
        <v>43171</v>
      </c>
      <c r="C19" s="351" t="s">
        <v>199</v>
      </c>
      <c r="D19" s="359" t="s">
        <v>47</v>
      </c>
      <c r="E19" s="360" t="s">
        <v>200</v>
      </c>
      <c r="F19" s="373" t="s">
        <v>201</v>
      </c>
      <c r="G19" s="322">
        <v>8500000000</v>
      </c>
      <c r="H19" s="374"/>
      <c r="I19" s="363">
        <v>3</v>
      </c>
      <c r="J19" s="372" t="s">
        <v>895</v>
      </c>
      <c r="K19" s="11"/>
    </row>
    <row r="20" spans="1:11" ht="26.25">
      <c r="A20" s="350">
        <v>16</v>
      </c>
      <c r="B20" s="351">
        <v>43171</v>
      </c>
      <c r="C20" s="351" t="s">
        <v>202</v>
      </c>
      <c r="D20" s="375" t="s">
        <v>203</v>
      </c>
      <c r="E20" s="376" t="s">
        <v>58</v>
      </c>
      <c r="F20" s="373" t="s">
        <v>204</v>
      </c>
      <c r="G20" s="377">
        <v>500000000</v>
      </c>
      <c r="H20" s="374"/>
      <c r="I20" s="363">
        <v>3</v>
      </c>
      <c r="J20" s="372" t="s">
        <v>54</v>
      </c>
      <c r="K20" s="11"/>
    </row>
    <row r="21" spans="1:11" ht="39">
      <c r="A21" s="350">
        <v>17</v>
      </c>
      <c r="B21" s="351">
        <v>43171</v>
      </c>
      <c r="C21" s="351" t="s">
        <v>207</v>
      </c>
      <c r="D21" s="359" t="s">
        <v>205</v>
      </c>
      <c r="E21" s="368" t="s">
        <v>206</v>
      </c>
      <c r="F21" s="361" t="s">
        <v>208</v>
      </c>
      <c r="G21" s="377">
        <v>500000000</v>
      </c>
      <c r="H21" s="362"/>
      <c r="I21" s="363">
        <v>2</v>
      </c>
      <c r="J21" s="131" t="s">
        <v>572</v>
      </c>
      <c r="K21" s="11"/>
    </row>
    <row r="22" spans="1:11" ht="39">
      <c r="A22" s="350">
        <v>18</v>
      </c>
      <c r="B22" s="351">
        <v>43172</v>
      </c>
      <c r="C22" s="351" t="s">
        <v>195</v>
      </c>
      <c r="D22" s="375" t="s">
        <v>196</v>
      </c>
      <c r="E22" s="378" t="s">
        <v>991</v>
      </c>
      <c r="F22" s="373" t="s">
        <v>198</v>
      </c>
      <c r="G22" s="377">
        <v>5000000000</v>
      </c>
      <c r="H22" s="374"/>
      <c r="I22" s="363">
        <v>6</v>
      </c>
      <c r="J22" s="372" t="s">
        <v>278</v>
      </c>
      <c r="K22" s="11"/>
    </row>
    <row r="23" spans="1:11" ht="39">
      <c r="A23" s="350">
        <v>19</v>
      </c>
      <c r="B23" s="351">
        <v>43178</v>
      </c>
      <c r="C23" s="351" t="s">
        <v>210</v>
      </c>
      <c r="D23" s="359" t="s">
        <v>253</v>
      </c>
      <c r="E23" s="368" t="s">
        <v>211</v>
      </c>
      <c r="F23" s="361" t="s">
        <v>212</v>
      </c>
      <c r="G23" s="377">
        <v>700000000</v>
      </c>
      <c r="H23" s="362"/>
      <c r="I23" s="363">
        <v>5</v>
      </c>
      <c r="J23" s="131" t="s">
        <v>572</v>
      </c>
      <c r="K23" s="11"/>
    </row>
    <row r="24" spans="1:11" ht="26.25">
      <c r="A24" s="350">
        <v>20</v>
      </c>
      <c r="B24" s="351">
        <v>43178</v>
      </c>
      <c r="C24" s="351" t="s">
        <v>213</v>
      </c>
      <c r="D24" s="359" t="s">
        <v>214</v>
      </c>
      <c r="E24" s="368" t="s">
        <v>215</v>
      </c>
      <c r="F24" s="361" t="s">
        <v>216</v>
      </c>
      <c r="G24" s="379">
        <v>1405221291</v>
      </c>
      <c r="H24" s="362"/>
      <c r="I24" s="363">
        <v>45</v>
      </c>
      <c r="J24" s="131" t="s">
        <v>572</v>
      </c>
      <c r="K24" s="11"/>
    </row>
    <row r="25" spans="1:11" ht="39">
      <c r="A25" s="350">
        <v>21</v>
      </c>
      <c r="B25" s="351">
        <v>43181</v>
      </c>
      <c r="C25" s="351" t="s">
        <v>217</v>
      </c>
      <c r="D25" s="359" t="s">
        <v>218</v>
      </c>
      <c r="E25" s="368" t="s">
        <v>219</v>
      </c>
      <c r="F25" s="361" t="s">
        <v>220</v>
      </c>
      <c r="G25" s="379">
        <v>100000000000</v>
      </c>
      <c r="H25" s="362"/>
      <c r="I25" s="363">
        <v>50</v>
      </c>
      <c r="J25" s="372" t="s">
        <v>895</v>
      </c>
      <c r="K25" s="11"/>
    </row>
    <row r="26" spans="1:11" ht="65.25">
      <c r="A26" s="350">
        <v>22</v>
      </c>
      <c r="B26" s="351">
        <v>43181</v>
      </c>
      <c r="C26" s="351" t="s">
        <v>222</v>
      </c>
      <c r="D26" s="359" t="s">
        <v>221</v>
      </c>
      <c r="E26" s="368" t="s">
        <v>223</v>
      </c>
      <c r="F26" s="361" t="s">
        <v>224</v>
      </c>
      <c r="G26" s="377">
        <v>50000000000</v>
      </c>
      <c r="H26" s="362"/>
      <c r="I26" s="363">
        <v>80</v>
      </c>
      <c r="J26" s="372" t="s">
        <v>279</v>
      </c>
      <c r="K26" s="11"/>
    </row>
    <row r="27" spans="1:11" s="192" customFormat="1" ht="39">
      <c r="A27" s="350">
        <v>23</v>
      </c>
      <c r="B27" s="351">
        <v>43181</v>
      </c>
      <c r="C27" s="351" t="s">
        <v>256</v>
      </c>
      <c r="D27" s="118" t="s">
        <v>240</v>
      </c>
      <c r="E27" s="380" t="s">
        <v>239</v>
      </c>
      <c r="F27" s="118" t="s">
        <v>258</v>
      </c>
      <c r="G27" s="379">
        <v>2400000000</v>
      </c>
      <c r="H27" s="381"/>
      <c r="I27" s="139">
        <v>9</v>
      </c>
      <c r="J27" s="131" t="s">
        <v>312</v>
      </c>
      <c r="K27" s="382"/>
    </row>
    <row r="28" spans="1:11" s="192" customFormat="1" ht="39">
      <c r="A28" s="350">
        <v>24</v>
      </c>
      <c r="B28" s="351">
        <v>43181</v>
      </c>
      <c r="C28" s="351" t="s">
        <v>231</v>
      </c>
      <c r="D28" s="368" t="s">
        <v>254</v>
      </c>
      <c r="E28" s="368" t="s">
        <v>255</v>
      </c>
      <c r="F28" s="118" t="s">
        <v>212</v>
      </c>
      <c r="G28" s="379">
        <v>2000000000</v>
      </c>
      <c r="H28" s="381"/>
      <c r="I28" s="139">
        <v>3</v>
      </c>
      <c r="J28" s="131" t="s">
        <v>572</v>
      </c>
      <c r="K28" s="382"/>
    </row>
    <row r="29" spans="1:11" ht="34.5">
      <c r="A29" s="350">
        <v>25</v>
      </c>
      <c r="B29" s="351">
        <v>43182</v>
      </c>
      <c r="C29" s="351" t="s">
        <v>225</v>
      </c>
      <c r="D29" s="359" t="s">
        <v>229</v>
      </c>
      <c r="E29" s="359" t="s">
        <v>228</v>
      </c>
      <c r="F29" s="361" t="s">
        <v>230</v>
      </c>
      <c r="G29" s="379">
        <v>160000000000</v>
      </c>
      <c r="H29" s="362"/>
      <c r="I29" s="350">
        <v>100</v>
      </c>
      <c r="J29" s="131" t="s">
        <v>312</v>
      </c>
      <c r="K29" s="11"/>
    </row>
    <row r="30" spans="1:11" ht="34.5">
      <c r="A30" s="350">
        <v>26</v>
      </c>
      <c r="B30" s="351">
        <v>43183</v>
      </c>
      <c r="C30" s="351" t="s">
        <v>226</v>
      </c>
      <c r="D30" s="359" t="s">
        <v>229</v>
      </c>
      <c r="E30" s="359" t="s">
        <v>227</v>
      </c>
      <c r="F30" s="361" t="s">
        <v>230</v>
      </c>
      <c r="G30" s="379">
        <v>250000000000</v>
      </c>
      <c r="H30" s="362"/>
      <c r="I30" s="350">
        <v>150</v>
      </c>
      <c r="J30" s="131" t="s">
        <v>312</v>
      </c>
      <c r="K30" s="11"/>
    </row>
    <row r="31" spans="1:11" ht="26.25">
      <c r="A31" s="350">
        <v>27</v>
      </c>
      <c r="B31" s="351">
        <v>43199</v>
      </c>
      <c r="C31" s="351" t="s">
        <v>232</v>
      </c>
      <c r="D31" s="359" t="s">
        <v>257</v>
      </c>
      <c r="E31" s="359" t="s">
        <v>233</v>
      </c>
      <c r="F31" s="361" t="s">
        <v>921</v>
      </c>
      <c r="G31" s="379">
        <v>615000000000</v>
      </c>
      <c r="H31" s="362"/>
      <c r="I31" s="350">
        <v>220</v>
      </c>
      <c r="J31" s="131" t="s">
        <v>312</v>
      </c>
      <c r="K31" s="11"/>
    </row>
    <row r="32" spans="1:11" ht="26.25">
      <c r="A32" s="350">
        <v>28</v>
      </c>
      <c r="B32" s="351">
        <v>43203</v>
      </c>
      <c r="C32" s="351" t="s">
        <v>259</v>
      </c>
      <c r="D32" s="368" t="s">
        <v>241</v>
      </c>
      <c r="E32" s="324" t="s">
        <v>242</v>
      </c>
      <c r="F32" s="368" t="s">
        <v>243</v>
      </c>
      <c r="G32" s="379">
        <v>7000000000</v>
      </c>
      <c r="H32" s="362"/>
      <c r="I32" s="350">
        <v>3</v>
      </c>
      <c r="J32" s="131" t="s">
        <v>312</v>
      </c>
      <c r="K32" s="11"/>
    </row>
    <row r="33" spans="1:11" ht="26.25">
      <c r="A33" s="350">
        <v>29</v>
      </c>
      <c r="B33" s="351">
        <v>43203</v>
      </c>
      <c r="C33" s="351" t="s">
        <v>260</v>
      </c>
      <c r="D33" s="368" t="s">
        <v>244</v>
      </c>
      <c r="E33" s="324" t="s">
        <v>242</v>
      </c>
      <c r="F33" s="383" t="s">
        <v>245</v>
      </c>
      <c r="G33" s="379">
        <v>7000000000</v>
      </c>
      <c r="H33" s="362"/>
      <c r="I33" s="350">
        <v>3</v>
      </c>
      <c r="J33" s="131" t="s">
        <v>312</v>
      </c>
      <c r="K33" s="11"/>
    </row>
    <row r="34" spans="1:11" ht="26.25">
      <c r="A34" s="350">
        <v>30</v>
      </c>
      <c r="B34" s="351">
        <v>43204</v>
      </c>
      <c r="C34" s="351" t="s">
        <v>280</v>
      </c>
      <c r="D34" s="131" t="s">
        <v>246</v>
      </c>
      <c r="E34" s="368" t="s">
        <v>60</v>
      </c>
      <c r="F34" s="383" t="s">
        <v>247</v>
      </c>
      <c r="G34" s="379">
        <v>2150000000</v>
      </c>
      <c r="H34" s="362"/>
      <c r="I34" s="350">
        <v>2</v>
      </c>
      <c r="J34" s="131" t="s">
        <v>312</v>
      </c>
      <c r="K34" s="11"/>
    </row>
    <row r="35" spans="1:11" ht="26.25">
      <c r="A35" s="350">
        <v>31</v>
      </c>
      <c r="B35" s="351">
        <v>43207</v>
      </c>
      <c r="C35" s="351" t="s">
        <v>261</v>
      </c>
      <c r="D35" s="131" t="s">
        <v>248</v>
      </c>
      <c r="E35" s="368" t="s">
        <v>249</v>
      </c>
      <c r="F35" s="383" t="s">
        <v>250</v>
      </c>
      <c r="G35" s="379">
        <v>1500000000</v>
      </c>
      <c r="H35" s="362"/>
      <c r="I35" s="350">
        <v>2</v>
      </c>
      <c r="J35" s="131" t="s">
        <v>312</v>
      </c>
      <c r="K35" s="11"/>
    </row>
    <row r="36" spans="1:11" s="192" customFormat="1" ht="39">
      <c r="A36" s="350">
        <v>32</v>
      </c>
      <c r="B36" s="351">
        <v>43230</v>
      </c>
      <c r="C36" s="351" t="s">
        <v>268</v>
      </c>
      <c r="D36" s="368" t="s">
        <v>262</v>
      </c>
      <c r="E36" s="131" t="s">
        <v>263</v>
      </c>
      <c r="F36" s="383" t="s">
        <v>271</v>
      </c>
      <c r="G36" s="379">
        <v>6200000000</v>
      </c>
      <c r="H36" s="381"/>
      <c r="I36" s="139">
        <v>20</v>
      </c>
      <c r="J36" s="381" t="s">
        <v>572</v>
      </c>
      <c r="K36" s="382"/>
    </row>
    <row r="37" spans="1:11" s="192" customFormat="1" ht="26.25">
      <c r="A37" s="350">
        <v>33</v>
      </c>
      <c r="B37" s="351">
        <v>43231</v>
      </c>
      <c r="C37" s="351" t="s">
        <v>269</v>
      </c>
      <c r="D37" s="368" t="s">
        <v>264</v>
      </c>
      <c r="E37" s="131" t="s">
        <v>265</v>
      </c>
      <c r="F37" s="383" t="s">
        <v>272</v>
      </c>
      <c r="G37" s="379">
        <v>6900000000</v>
      </c>
      <c r="H37" s="381"/>
      <c r="I37" s="139">
        <v>4</v>
      </c>
      <c r="J37" s="131" t="s">
        <v>312</v>
      </c>
      <c r="K37" s="382"/>
    </row>
    <row r="38" spans="1:11" s="192" customFormat="1" ht="39">
      <c r="A38" s="350">
        <v>34</v>
      </c>
      <c r="B38" s="351">
        <v>43234</v>
      </c>
      <c r="C38" s="351" t="s">
        <v>270</v>
      </c>
      <c r="D38" s="368" t="s">
        <v>266</v>
      </c>
      <c r="E38" s="131" t="s">
        <v>267</v>
      </c>
      <c r="F38" s="118" t="s">
        <v>273</v>
      </c>
      <c r="G38" s="379">
        <v>2000000000</v>
      </c>
      <c r="H38" s="381"/>
      <c r="I38" s="139">
        <v>2</v>
      </c>
      <c r="J38" s="131" t="s">
        <v>54</v>
      </c>
      <c r="K38" s="382"/>
    </row>
    <row r="39" spans="1:12" s="388" customFormat="1" ht="26.25">
      <c r="A39" s="350">
        <v>35</v>
      </c>
      <c r="B39" s="351">
        <v>43244</v>
      </c>
      <c r="C39" s="351" t="s">
        <v>282</v>
      </c>
      <c r="D39" s="368" t="s">
        <v>7</v>
      </c>
      <c r="E39" s="324" t="s">
        <v>281</v>
      </c>
      <c r="F39" s="118" t="s">
        <v>283</v>
      </c>
      <c r="G39" s="384">
        <v>1473581490</v>
      </c>
      <c r="H39" s="325"/>
      <c r="I39" s="385">
        <v>2</v>
      </c>
      <c r="J39" s="386" t="s">
        <v>572</v>
      </c>
      <c r="K39" s="387"/>
      <c r="L39" s="388">
        <v>1</v>
      </c>
    </row>
    <row r="40" spans="1:12" s="388" customFormat="1" ht="26.25">
      <c r="A40" s="350">
        <v>36</v>
      </c>
      <c r="B40" s="351">
        <v>43244</v>
      </c>
      <c r="C40" s="351" t="s">
        <v>284</v>
      </c>
      <c r="D40" s="368" t="s">
        <v>7</v>
      </c>
      <c r="E40" s="324" t="s">
        <v>285</v>
      </c>
      <c r="F40" s="118" t="s">
        <v>286</v>
      </c>
      <c r="G40" s="379">
        <v>1143057694</v>
      </c>
      <c r="H40" s="325"/>
      <c r="I40" s="385">
        <v>2</v>
      </c>
      <c r="J40" s="386" t="s">
        <v>572</v>
      </c>
      <c r="K40" s="387"/>
      <c r="L40" s="388">
        <v>2</v>
      </c>
    </row>
    <row r="41" spans="1:13" s="388" customFormat="1" ht="26.25">
      <c r="A41" s="350">
        <v>37</v>
      </c>
      <c r="B41" s="351">
        <v>43244</v>
      </c>
      <c r="C41" s="351" t="s">
        <v>288</v>
      </c>
      <c r="D41" s="368" t="s">
        <v>7</v>
      </c>
      <c r="E41" s="324" t="s">
        <v>287</v>
      </c>
      <c r="F41" s="118" t="s">
        <v>289</v>
      </c>
      <c r="G41" s="379">
        <v>1174063672</v>
      </c>
      <c r="H41" s="325"/>
      <c r="I41" s="385">
        <v>2</v>
      </c>
      <c r="J41" s="386" t="s">
        <v>572</v>
      </c>
      <c r="K41" s="387"/>
      <c r="L41" s="388">
        <v>3</v>
      </c>
      <c r="M41" s="389">
        <f>SUM(G39:G61)</f>
        <v>373996596049</v>
      </c>
    </row>
    <row r="42" spans="1:12" s="388" customFormat="1" ht="26.25">
      <c r="A42" s="350">
        <v>38</v>
      </c>
      <c r="B42" s="351">
        <v>43244</v>
      </c>
      <c r="C42" s="351" t="s">
        <v>290</v>
      </c>
      <c r="D42" s="368" t="s">
        <v>7</v>
      </c>
      <c r="E42" s="324" t="s">
        <v>291</v>
      </c>
      <c r="F42" s="118" t="s">
        <v>292</v>
      </c>
      <c r="G42" s="379">
        <v>1589706274</v>
      </c>
      <c r="H42" s="325"/>
      <c r="I42" s="385">
        <v>2</v>
      </c>
      <c r="J42" s="386" t="s">
        <v>572</v>
      </c>
      <c r="K42" s="387"/>
      <c r="L42" s="388">
        <v>4</v>
      </c>
    </row>
    <row r="43" spans="1:12" s="388" customFormat="1" ht="39">
      <c r="A43" s="350">
        <v>39</v>
      </c>
      <c r="B43" s="351">
        <v>43244</v>
      </c>
      <c r="C43" s="351" t="s">
        <v>293</v>
      </c>
      <c r="D43" s="368" t="s">
        <v>47</v>
      </c>
      <c r="E43" s="324" t="s">
        <v>294</v>
      </c>
      <c r="F43" s="118" t="s">
        <v>817</v>
      </c>
      <c r="G43" s="379">
        <v>3500000000</v>
      </c>
      <c r="H43" s="325"/>
      <c r="I43" s="385">
        <v>3</v>
      </c>
      <c r="J43" s="324" t="s">
        <v>312</v>
      </c>
      <c r="K43" s="387"/>
      <c r="L43" s="388">
        <v>5</v>
      </c>
    </row>
    <row r="44" spans="1:12" s="388" customFormat="1" ht="39">
      <c r="A44" s="350">
        <v>40</v>
      </c>
      <c r="B44" s="351">
        <v>43244</v>
      </c>
      <c r="C44" s="351" t="s">
        <v>295</v>
      </c>
      <c r="D44" s="368" t="s">
        <v>164</v>
      </c>
      <c r="E44" s="324" t="s">
        <v>296</v>
      </c>
      <c r="F44" s="118" t="s">
        <v>297</v>
      </c>
      <c r="G44" s="379">
        <v>1000000000</v>
      </c>
      <c r="H44" s="325"/>
      <c r="I44" s="385">
        <v>20</v>
      </c>
      <c r="J44" s="386" t="s">
        <v>572</v>
      </c>
      <c r="K44" s="387"/>
      <c r="L44" s="388">
        <v>6</v>
      </c>
    </row>
    <row r="45" spans="1:12" s="388" customFormat="1" ht="39">
      <c r="A45" s="350">
        <v>41</v>
      </c>
      <c r="B45" s="351">
        <v>43255</v>
      </c>
      <c r="C45" s="351" t="s">
        <v>298</v>
      </c>
      <c r="D45" s="368" t="s">
        <v>300</v>
      </c>
      <c r="E45" s="324" t="s">
        <v>299</v>
      </c>
      <c r="F45" s="118" t="s">
        <v>301</v>
      </c>
      <c r="G45" s="379">
        <v>29377000000</v>
      </c>
      <c r="H45" s="325"/>
      <c r="I45" s="385">
        <v>50</v>
      </c>
      <c r="J45" s="324" t="s">
        <v>312</v>
      </c>
      <c r="K45" s="387"/>
      <c r="L45" s="388">
        <v>7</v>
      </c>
    </row>
    <row r="46" spans="1:12" s="388" customFormat="1" ht="26.25">
      <c r="A46" s="350">
        <v>42</v>
      </c>
      <c r="B46" s="351">
        <v>43266</v>
      </c>
      <c r="C46" s="351" t="s">
        <v>302</v>
      </c>
      <c r="D46" s="368" t="s">
        <v>304</v>
      </c>
      <c r="E46" s="324" t="s">
        <v>303</v>
      </c>
      <c r="F46" s="118" t="s">
        <v>192</v>
      </c>
      <c r="G46" s="379">
        <v>1000000000</v>
      </c>
      <c r="H46" s="325"/>
      <c r="I46" s="385">
        <v>2</v>
      </c>
      <c r="J46" s="324" t="s">
        <v>312</v>
      </c>
      <c r="K46" s="387"/>
      <c r="L46" s="388">
        <v>8</v>
      </c>
    </row>
    <row r="47" spans="1:12" s="388" customFormat="1" ht="52.5">
      <c r="A47" s="350">
        <v>43</v>
      </c>
      <c r="B47" s="351">
        <v>43271</v>
      </c>
      <c r="C47" s="351" t="s">
        <v>305</v>
      </c>
      <c r="D47" s="368" t="s">
        <v>307</v>
      </c>
      <c r="E47" s="324" t="s">
        <v>308</v>
      </c>
      <c r="F47" s="118" t="s">
        <v>309</v>
      </c>
      <c r="G47" s="379">
        <v>1494914713</v>
      </c>
      <c r="H47" s="325"/>
      <c r="I47" s="385">
        <v>20</v>
      </c>
      <c r="J47" s="390" t="s">
        <v>572</v>
      </c>
      <c r="K47" s="387"/>
      <c r="L47" s="388">
        <v>9</v>
      </c>
    </row>
    <row r="48" spans="1:12" s="388" customFormat="1" ht="26.25">
      <c r="A48" s="350">
        <v>44</v>
      </c>
      <c r="B48" s="351">
        <v>43271</v>
      </c>
      <c r="C48" s="351" t="s">
        <v>306</v>
      </c>
      <c r="D48" s="368" t="s">
        <v>307</v>
      </c>
      <c r="E48" s="324" t="s">
        <v>310</v>
      </c>
      <c r="F48" s="118" t="s">
        <v>311</v>
      </c>
      <c r="G48" s="379">
        <v>1239137067</v>
      </c>
      <c r="H48" s="325"/>
      <c r="I48" s="385">
        <v>65</v>
      </c>
      <c r="J48" s="390" t="s">
        <v>572</v>
      </c>
      <c r="K48" s="387"/>
      <c r="L48" s="388">
        <v>10</v>
      </c>
    </row>
    <row r="49" spans="1:13" s="388" customFormat="1" ht="39">
      <c r="A49" s="350">
        <v>45</v>
      </c>
      <c r="B49" s="351">
        <v>43291</v>
      </c>
      <c r="C49" s="351" t="s">
        <v>324</v>
      </c>
      <c r="D49" s="368" t="s">
        <v>325</v>
      </c>
      <c r="E49" s="368" t="s">
        <v>326</v>
      </c>
      <c r="F49" s="391" t="s">
        <v>327</v>
      </c>
      <c r="G49" s="379">
        <v>164000000000</v>
      </c>
      <c r="H49" s="325"/>
      <c r="I49" s="325">
        <v>200</v>
      </c>
      <c r="J49" s="392"/>
      <c r="K49" s="324"/>
      <c r="L49" s="388">
        <v>11</v>
      </c>
      <c r="M49" s="393"/>
    </row>
    <row r="50" spans="1:12" s="205" customFormat="1" ht="39">
      <c r="A50" s="193">
        <v>46</v>
      </c>
      <c r="B50" s="394">
        <v>43286</v>
      </c>
      <c r="C50" s="394" t="s">
        <v>338</v>
      </c>
      <c r="D50" s="395" t="s">
        <v>336</v>
      </c>
      <c r="E50" s="395" t="s">
        <v>337</v>
      </c>
      <c r="F50" s="396" t="s">
        <v>107</v>
      </c>
      <c r="G50" s="397">
        <v>1470000000</v>
      </c>
      <c r="H50" s="398"/>
      <c r="I50" s="399"/>
      <c r="J50" s="400"/>
      <c r="K50" s="401"/>
      <c r="L50" s="388">
        <v>12</v>
      </c>
    </row>
    <row r="51" spans="1:12" s="206" customFormat="1" ht="69">
      <c r="A51" s="193">
        <v>47</v>
      </c>
      <c r="B51" s="402">
        <v>43291</v>
      </c>
      <c r="C51" s="402" t="s">
        <v>363</v>
      </c>
      <c r="D51" s="403" t="s">
        <v>365</v>
      </c>
      <c r="E51" s="404" t="s">
        <v>364</v>
      </c>
      <c r="F51" s="403" t="s">
        <v>366</v>
      </c>
      <c r="G51" s="405">
        <v>1000000000</v>
      </c>
      <c r="H51" s="406"/>
      <c r="I51" s="407"/>
      <c r="J51" s="408" t="s">
        <v>312</v>
      </c>
      <c r="K51" s="409"/>
      <c r="L51" s="388">
        <v>13</v>
      </c>
    </row>
    <row r="52" spans="1:12" s="205" customFormat="1" ht="39">
      <c r="A52" s="193">
        <v>48</v>
      </c>
      <c r="B52" s="402">
        <v>43293</v>
      </c>
      <c r="C52" s="410" t="s">
        <v>359</v>
      </c>
      <c r="D52" s="411" t="s">
        <v>360</v>
      </c>
      <c r="E52" s="404" t="s">
        <v>361</v>
      </c>
      <c r="F52" s="412" t="s">
        <v>362</v>
      </c>
      <c r="G52" s="413">
        <v>2000000000</v>
      </c>
      <c r="H52" s="414"/>
      <c r="I52" s="410"/>
      <c r="J52" s="408" t="s">
        <v>312</v>
      </c>
      <c r="K52" s="401"/>
      <c r="L52" s="388">
        <v>14</v>
      </c>
    </row>
    <row r="53" spans="1:12" s="205" customFormat="1" ht="39">
      <c r="A53" s="193">
        <v>49</v>
      </c>
      <c r="B53" s="402">
        <v>43306</v>
      </c>
      <c r="C53" s="402" t="s">
        <v>354</v>
      </c>
      <c r="D53" s="411" t="s">
        <v>355</v>
      </c>
      <c r="E53" s="404" t="s">
        <v>356</v>
      </c>
      <c r="F53" s="412" t="s">
        <v>357</v>
      </c>
      <c r="G53" s="413">
        <v>6000000000</v>
      </c>
      <c r="H53" s="414"/>
      <c r="I53" s="410"/>
      <c r="J53" s="408" t="s">
        <v>312</v>
      </c>
      <c r="K53" s="401"/>
      <c r="L53" s="388">
        <v>15</v>
      </c>
    </row>
    <row r="54" spans="1:12" s="205" customFormat="1" ht="39">
      <c r="A54" s="193">
        <v>50</v>
      </c>
      <c r="B54" s="394">
        <v>43306</v>
      </c>
      <c r="C54" s="394" t="s">
        <v>351</v>
      </c>
      <c r="D54" s="395" t="s">
        <v>352</v>
      </c>
      <c r="E54" s="401" t="s">
        <v>353</v>
      </c>
      <c r="F54" s="396" t="s">
        <v>358</v>
      </c>
      <c r="G54" s="397">
        <v>2000000000</v>
      </c>
      <c r="H54" s="398"/>
      <c r="I54" s="415"/>
      <c r="J54" s="408" t="s">
        <v>312</v>
      </c>
      <c r="K54" s="401"/>
      <c r="L54" s="388">
        <v>16</v>
      </c>
    </row>
    <row r="55" spans="1:13" s="192" customFormat="1" ht="52.5">
      <c r="A55" s="193">
        <v>51</v>
      </c>
      <c r="B55" s="416">
        <v>43284</v>
      </c>
      <c r="C55" s="416" t="s">
        <v>334</v>
      </c>
      <c r="D55" s="417" t="s">
        <v>332</v>
      </c>
      <c r="E55" s="417" t="s">
        <v>333</v>
      </c>
      <c r="F55" s="224" t="s">
        <v>335</v>
      </c>
      <c r="G55" s="418">
        <v>700000000</v>
      </c>
      <c r="H55" s="419"/>
      <c r="I55" s="420"/>
      <c r="J55" s="408" t="s">
        <v>312</v>
      </c>
      <c r="K55" s="408"/>
      <c r="L55" s="388">
        <v>17</v>
      </c>
      <c r="M55" s="212"/>
    </row>
    <row r="56" spans="1:12" s="205" customFormat="1" ht="39">
      <c r="A56" s="193">
        <v>52</v>
      </c>
      <c r="B56" s="394">
        <v>43292</v>
      </c>
      <c r="C56" s="394" t="s">
        <v>341</v>
      </c>
      <c r="D56" s="395" t="s">
        <v>339</v>
      </c>
      <c r="E56" s="395" t="s">
        <v>340</v>
      </c>
      <c r="F56" s="396" t="s">
        <v>342</v>
      </c>
      <c r="G56" s="397">
        <v>800000000</v>
      </c>
      <c r="H56" s="398"/>
      <c r="I56" s="399"/>
      <c r="J56" s="408" t="s">
        <v>312</v>
      </c>
      <c r="K56" s="401"/>
      <c r="L56" s="388">
        <v>18</v>
      </c>
    </row>
    <row r="57" spans="1:12" s="205" customFormat="1" ht="52.5">
      <c r="A57" s="193">
        <v>53</v>
      </c>
      <c r="B57" s="394">
        <v>43313</v>
      </c>
      <c r="C57" s="394" t="s">
        <v>347</v>
      </c>
      <c r="D57" s="395" t="s">
        <v>348</v>
      </c>
      <c r="E57" s="395" t="s">
        <v>349</v>
      </c>
      <c r="F57" s="396" t="s">
        <v>350</v>
      </c>
      <c r="G57" s="397">
        <v>1500000000</v>
      </c>
      <c r="H57" s="398"/>
      <c r="I57" s="399"/>
      <c r="J57" s="408" t="s">
        <v>312</v>
      </c>
      <c r="K57" s="401"/>
      <c r="L57" s="388">
        <v>19</v>
      </c>
    </row>
    <row r="58" spans="1:12" s="205" customFormat="1" ht="39">
      <c r="A58" s="193">
        <v>54</v>
      </c>
      <c r="B58" s="394">
        <v>43319</v>
      </c>
      <c r="C58" s="394" t="s">
        <v>343</v>
      </c>
      <c r="D58" s="395" t="s">
        <v>344</v>
      </c>
      <c r="E58" s="395" t="s">
        <v>345</v>
      </c>
      <c r="F58" s="396" t="s">
        <v>346</v>
      </c>
      <c r="G58" s="397"/>
      <c r="H58" s="415">
        <v>148.16</v>
      </c>
      <c r="I58" s="399"/>
      <c r="J58" s="400"/>
      <c r="K58" s="401"/>
      <c r="L58" s="388">
        <v>20</v>
      </c>
    </row>
    <row r="59" spans="1:12" s="205" customFormat="1" ht="26.25">
      <c r="A59" s="193">
        <v>55</v>
      </c>
      <c r="B59" s="394">
        <v>43313</v>
      </c>
      <c r="C59" s="394" t="s">
        <v>908</v>
      </c>
      <c r="D59" s="395" t="s">
        <v>909</v>
      </c>
      <c r="E59" s="395" t="s">
        <v>910</v>
      </c>
      <c r="F59" s="396" t="s">
        <v>911</v>
      </c>
      <c r="G59" s="397">
        <v>11535135139</v>
      </c>
      <c r="H59" s="398"/>
      <c r="I59" s="399">
        <v>10</v>
      </c>
      <c r="J59" s="400"/>
      <c r="K59" s="401"/>
      <c r="L59" s="388">
        <v>21</v>
      </c>
    </row>
    <row r="60" spans="1:12" s="205" customFormat="1" ht="39">
      <c r="A60" s="193">
        <v>56</v>
      </c>
      <c r="B60" s="394">
        <v>43322</v>
      </c>
      <c r="C60" s="394" t="s">
        <v>367</v>
      </c>
      <c r="D60" s="395" t="s">
        <v>368</v>
      </c>
      <c r="E60" s="395" t="s">
        <v>369</v>
      </c>
      <c r="F60" s="396" t="s">
        <v>370</v>
      </c>
      <c r="G60" s="397">
        <v>5000000000</v>
      </c>
      <c r="H60" s="398"/>
      <c r="I60" s="399">
        <v>40</v>
      </c>
      <c r="J60" s="400"/>
      <c r="K60" s="401"/>
      <c r="L60" s="388">
        <v>22</v>
      </c>
    </row>
    <row r="61" spans="1:12" s="205" customFormat="1" ht="39">
      <c r="A61" s="193">
        <v>57</v>
      </c>
      <c r="B61" s="394">
        <v>43325</v>
      </c>
      <c r="C61" s="394" t="s">
        <v>961</v>
      </c>
      <c r="D61" s="395" t="s">
        <v>992</v>
      </c>
      <c r="E61" s="395" t="s">
        <v>993</v>
      </c>
      <c r="F61" s="396" t="s">
        <v>994</v>
      </c>
      <c r="G61" s="397">
        <v>135000000000</v>
      </c>
      <c r="H61" s="398"/>
      <c r="I61" s="399"/>
      <c r="J61" s="400"/>
      <c r="K61" s="401"/>
      <c r="L61" s="388">
        <v>23</v>
      </c>
    </row>
    <row r="62" spans="1:11" s="205" customFormat="1" ht="26.25">
      <c r="A62" s="193">
        <v>58</v>
      </c>
      <c r="B62" s="394">
        <v>43357</v>
      </c>
      <c r="C62" s="394" t="s">
        <v>923</v>
      </c>
      <c r="D62" s="395" t="s">
        <v>924</v>
      </c>
      <c r="E62" s="395" t="s">
        <v>925</v>
      </c>
      <c r="F62" s="396" t="s">
        <v>926</v>
      </c>
      <c r="G62" s="397">
        <v>2150000000</v>
      </c>
      <c r="H62" s="398"/>
      <c r="I62" s="399"/>
      <c r="J62" s="400"/>
      <c r="K62" s="421"/>
    </row>
    <row r="63" spans="1:11" s="205" customFormat="1" ht="39">
      <c r="A63" s="193">
        <v>59</v>
      </c>
      <c r="B63" s="394">
        <v>43357</v>
      </c>
      <c r="C63" s="394" t="s">
        <v>927</v>
      </c>
      <c r="D63" s="395" t="s">
        <v>928</v>
      </c>
      <c r="E63" s="395" t="s">
        <v>929</v>
      </c>
      <c r="F63" s="396" t="s">
        <v>930</v>
      </c>
      <c r="G63" s="397">
        <v>11000000000</v>
      </c>
      <c r="H63" s="398"/>
      <c r="I63" s="399"/>
      <c r="J63" s="400"/>
      <c r="K63" s="421"/>
    </row>
    <row r="64" spans="1:11" s="205" customFormat="1" ht="39">
      <c r="A64" s="193">
        <v>60</v>
      </c>
      <c r="B64" s="394">
        <v>43340</v>
      </c>
      <c r="C64" s="394" t="s">
        <v>931</v>
      </c>
      <c r="D64" s="395" t="s">
        <v>932</v>
      </c>
      <c r="E64" s="395" t="s">
        <v>933</v>
      </c>
      <c r="F64" s="396" t="s">
        <v>934</v>
      </c>
      <c r="G64" s="397">
        <v>500000000</v>
      </c>
      <c r="H64" s="398"/>
      <c r="I64" s="399"/>
      <c r="J64" s="400"/>
      <c r="K64" s="421"/>
    </row>
    <row r="65" spans="1:11" s="205" customFormat="1" ht="52.5">
      <c r="A65" s="193">
        <v>61</v>
      </c>
      <c r="B65" s="394">
        <v>43376</v>
      </c>
      <c r="C65" s="394" t="s">
        <v>935</v>
      </c>
      <c r="D65" s="395" t="s">
        <v>936</v>
      </c>
      <c r="E65" s="395" t="s">
        <v>937</v>
      </c>
      <c r="F65" s="396" t="s">
        <v>938</v>
      </c>
      <c r="G65" s="397">
        <v>2000000000</v>
      </c>
      <c r="H65" s="398"/>
      <c r="I65" s="399"/>
      <c r="J65" s="400"/>
      <c r="K65" s="421"/>
    </row>
    <row r="66" spans="1:14" s="205" customFormat="1" ht="39">
      <c r="A66" s="193">
        <v>62</v>
      </c>
      <c r="B66" s="213">
        <v>43385</v>
      </c>
      <c r="C66" s="213" t="s">
        <v>943</v>
      </c>
      <c r="D66" s="197" t="s">
        <v>944</v>
      </c>
      <c r="E66" s="197" t="s">
        <v>945</v>
      </c>
      <c r="F66" s="224" t="s">
        <v>208</v>
      </c>
      <c r="G66" s="200">
        <v>5000000000</v>
      </c>
      <c r="H66" s="398"/>
      <c r="I66" s="220">
        <v>26</v>
      </c>
      <c r="J66" s="223"/>
      <c r="K66" s="235"/>
      <c r="L66" s="212"/>
      <c r="M66" s="257"/>
      <c r="N66" s="212"/>
    </row>
    <row r="67" spans="1:14" s="205" customFormat="1" ht="52.5">
      <c r="A67" s="193">
        <v>63</v>
      </c>
      <c r="B67" s="213">
        <v>43389</v>
      </c>
      <c r="C67" s="213" t="s">
        <v>939</v>
      </c>
      <c r="D67" s="197" t="s">
        <v>940</v>
      </c>
      <c r="E67" s="197" t="s">
        <v>941</v>
      </c>
      <c r="F67" s="224" t="s">
        <v>942</v>
      </c>
      <c r="G67" s="200">
        <v>2000000000</v>
      </c>
      <c r="H67" s="398"/>
      <c r="I67" s="220">
        <v>2</v>
      </c>
      <c r="J67" s="223"/>
      <c r="K67" s="235"/>
      <c r="L67" s="212"/>
      <c r="M67" s="257"/>
      <c r="N67" s="212"/>
    </row>
    <row r="68" spans="1:14" s="205" customFormat="1" ht="65.25">
      <c r="A68" s="193">
        <v>64</v>
      </c>
      <c r="B68" s="213">
        <v>43395</v>
      </c>
      <c r="C68" s="213" t="s">
        <v>947</v>
      </c>
      <c r="D68" s="197" t="s">
        <v>948</v>
      </c>
      <c r="E68" s="197" t="s">
        <v>949</v>
      </c>
      <c r="F68" s="224" t="s">
        <v>495</v>
      </c>
      <c r="G68" s="200">
        <v>150000000000</v>
      </c>
      <c r="H68" s="398"/>
      <c r="I68" s="220">
        <v>100</v>
      </c>
      <c r="J68" s="223"/>
      <c r="K68" s="235"/>
      <c r="L68" s="212"/>
      <c r="M68" s="257"/>
      <c r="N68" s="212"/>
    </row>
    <row r="69" spans="1:14" s="205" customFormat="1" ht="39">
      <c r="A69" s="193">
        <v>65</v>
      </c>
      <c r="B69" s="213">
        <v>43403</v>
      </c>
      <c r="C69" s="213" t="s">
        <v>995</v>
      </c>
      <c r="D69" s="197" t="s">
        <v>997</v>
      </c>
      <c r="E69" s="197" t="s">
        <v>998</v>
      </c>
      <c r="F69" s="224" t="s">
        <v>999</v>
      </c>
      <c r="G69" s="200"/>
      <c r="H69" s="425">
        <v>2</v>
      </c>
      <c r="I69" s="225"/>
      <c r="J69" s="223"/>
      <c r="K69" s="235"/>
      <c r="L69" s="212"/>
      <c r="M69" s="257"/>
      <c r="N69" s="212"/>
    </row>
    <row r="70" spans="1:14" s="205" customFormat="1" ht="39">
      <c r="A70" s="193">
        <v>66</v>
      </c>
      <c r="B70" s="213">
        <v>43403</v>
      </c>
      <c r="C70" s="213" t="s">
        <v>996</v>
      </c>
      <c r="D70" s="197" t="s">
        <v>1000</v>
      </c>
      <c r="E70" s="197" t="s">
        <v>1001</v>
      </c>
      <c r="F70" s="224" t="s">
        <v>1002</v>
      </c>
      <c r="G70" s="200">
        <v>3000000000</v>
      </c>
      <c r="H70" s="220"/>
      <c r="I70" s="225"/>
      <c r="J70" s="223"/>
      <c r="K70" s="235"/>
      <c r="L70" s="212"/>
      <c r="M70" s="257"/>
      <c r="N70" s="212"/>
    </row>
    <row r="71" spans="1:11" ht="15">
      <c r="A71" s="532" t="s">
        <v>959</v>
      </c>
      <c r="B71" s="532"/>
      <c r="C71" s="532"/>
      <c r="D71" s="532"/>
      <c r="E71" s="532"/>
      <c r="F71" s="532"/>
      <c r="G71" s="326"/>
      <c r="H71" s="326"/>
      <c r="I71" s="322"/>
      <c r="J71" s="324"/>
      <c r="K71" s="118"/>
    </row>
    <row r="72" spans="1:11" ht="26.25">
      <c r="A72" s="327">
        <v>1</v>
      </c>
      <c r="B72" s="132">
        <v>43109</v>
      </c>
      <c r="C72" s="328">
        <v>3206136516</v>
      </c>
      <c r="D72" s="323" t="s">
        <v>172</v>
      </c>
      <c r="E72" s="323" t="s">
        <v>173</v>
      </c>
      <c r="F72" s="329" t="s">
        <v>174</v>
      </c>
      <c r="G72" s="322">
        <v>200000000000</v>
      </c>
      <c r="H72" s="330"/>
      <c r="I72" s="322"/>
      <c r="J72" s="331"/>
      <c r="K72" s="331"/>
    </row>
    <row r="73" spans="1:11" ht="39">
      <c r="A73" s="327">
        <v>2</v>
      </c>
      <c r="B73" s="132">
        <v>43122</v>
      </c>
      <c r="C73" s="328">
        <v>5001353637</v>
      </c>
      <c r="D73" s="323" t="s">
        <v>175</v>
      </c>
      <c r="E73" s="323" t="s">
        <v>176</v>
      </c>
      <c r="F73" s="332" t="s">
        <v>177</v>
      </c>
      <c r="G73" s="322">
        <v>16800000000</v>
      </c>
      <c r="H73" s="330"/>
      <c r="I73" s="322"/>
      <c r="J73" s="331"/>
      <c r="K73" s="331"/>
    </row>
    <row r="74" spans="1:11" ht="39">
      <c r="A74" s="327">
        <v>3</v>
      </c>
      <c r="B74" s="132">
        <v>43123</v>
      </c>
      <c r="C74" s="328">
        <v>5210487757</v>
      </c>
      <c r="D74" s="323" t="s">
        <v>178</v>
      </c>
      <c r="E74" s="323" t="s">
        <v>179</v>
      </c>
      <c r="F74" s="332" t="s">
        <v>177</v>
      </c>
      <c r="G74" s="322">
        <v>9000000000</v>
      </c>
      <c r="H74" s="330"/>
      <c r="I74" s="322"/>
      <c r="J74" s="331"/>
      <c r="K74" s="331"/>
    </row>
    <row r="75" spans="1:11" ht="39">
      <c r="A75" s="327">
        <v>4</v>
      </c>
      <c r="B75" s="132">
        <v>43123</v>
      </c>
      <c r="C75" s="328">
        <v>3553638703</v>
      </c>
      <c r="D75" s="323" t="s">
        <v>178</v>
      </c>
      <c r="E75" s="323" t="s">
        <v>180</v>
      </c>
      <c r="F75" s="332" t="s">
        <v>177</v>
      </c>
      <c r="G75" s="322">
        <v>6000000000</v>
      </c>
      <c r="H75" s="330"/>
      <c r="I75" s="322"/>
      <c r="J75" s="331"/>
      <c r="K75" s="331"/>
    </row>
    <row r="76" spans="1:11" ht="26.25">
      <c r="A76" s="327">
        <v>5</v>
      </c>
      <c r="B76" s="132">
        <v>43137</v>
      </c>
      <c r="C76" s="328">
        <v>4402527878</v>
      </c>
      <c r="D76" s="323" t="s">
        <v>181</v>
      </c>
      <c r="E76" s="323" t="s">
        <v>182</v>
      </c>
      <c r="F76" s="332" t="s">
        <v>177</v>
      </c>
      <c r="G76" s="322">
        <v>4000000000</v>
      </c>
      <c r="H76" s="330"/>
      <c r="I76" s="322"/>
      <c r="J76" s="331"/>
      <c r="K76" s="331"/>
    </row>
    <row r="77" spans="1:11" ht="26.25">
      <c r="A77" s="327">
        <v>6</v>
      </c>
      <c r="B77" s="132">
        <v>43171</v>
      </c>
      <c r="C77" s="328">
        <v>3176726078</v>
      </c>
      <c r="D77" s="323" t="s">
        <v>183</v>
      </c>
      <c r="E77" s="323" t="s">
        <v>184</v>
      </c>
      <c r="F77" s="332" t="s">
        <v>177</v>
      </c>
      <c r="G77" s="322">
        <v>30000000000</v>
      </c>
      <c r="H77" s="330"/>
      <c r="I77" s="322"/>
      <c r="J77" s="331"/>
      <c r="K77" s="331"/>
    </row>
    <row r="78" spans="1:11" ht="39">
      <c r="A78" s="327">
        <v>7</v>
      </c>
      <c r="B78" s="333">
        <v>43175</v>
      </c>
      <c r="C78" s="334">
        <v>5514363620</v>
      </c>
      <c r="D78" s="321" t="s">
        <v>251</v>
      </c>
      <c r="E78" s="321" t="s">
        <v>316</v>
      </c>
      <c r="F78" s="335" t="s">
        <v>177</v>
      </c>
      <c r="G78" s="336">
        <v>9156000000</v>
      </c>
      <c r="H78" s="337"/>
      <c r="I78" s="336"/>
      <c r="J78" s="338"/>
      <c r="K78" s="325"/>
    </row>
    <row r="79" spans="1:11" ht="26.25">
      <c r="A79" s="327">
        <v>8</v>
      </c>
      <c r="B79" s="333">
        <v>43196</v>
      </c>
      <c r="C79" s="334">
        <v>5375035248</v>
      </c>
      <c r="D79" s="321" t="s">
        <v>7</v>
      </c>
      <c r="E79" s="321" t="s">
        <v>252</v>
      </c>
      <c r="F79" s="335" t="s">
        <v>177</v>
      </c>
      <c r="G79" s="336">
        <v>1138162000</v>
      </c>
      <c r="H79" s="337"/>
      <c r="I79" s="336"/>
      <c r="J79" s="338"/>
      <c r="K79" s="325"/>
    </row>
    <row r="80" spans="1:11" ht="39">
      <c r="A80" s="327">
        <v>9</v>
      </c>
      <c r="B80" s="333">
        <v>43228</v>
      </c>
      <c r="C80" s="334">
        <v>8658181254</v>
      </c>
      <c r="D80" s="321" t="s">
        <v>960</v>
      </c>
      <c r="E80" s="321" t="s">
        <v>315</v>
      </c>
      <c r="F80" s="339" t="s">
        <v>177</v>
      </c>
      <c r="G80" s="336">
        <v>150000000000</v>
      </c>
      <c r="H80" s="337"/>
      <c r="I80" s="321"/>
      <c r="J80" s="340"/>
      <c r="K80" s="117"/>
    </row>
    <row r="81" spans="1:11" ht="39">
      <c r="A81" s="327">
        <v>10</v>
      </c>
      <c r="B81" s="333">
        <v>43244</v>
      </c>
      <c r="C81" s="334">
        <v>8257014586</v>
      </c>
      <c r="D81" s="321" t="s">
        <v>314</v>
      </c>
      <c r="E81" s="321" t="s">
        <v>313</v>
      </c>
      <c r="F81" s="339" t="s">
        <v>177</v>
      </c>
      <c r="G81" s="336">
        <v>20000000000</v>
      </c>
      <c r="H81" s="341"/>
      <c r="I81" s="342"/>
      <c r="J81" s="340"/>
      <c r="K81" s="117"/>
    </row>
    <row r="82" spans="1:11" ht="13.5">
      <c r="A82" s="533" t="s">
        <v>634</v>
      </c>
      <c r="B82" s="534"/>
      <c r="C82" s="343"/>
      <c r="D82" s="349"/>
      <c r="E82" s="343"/>
      <c r="F82" s="343"/>
      <c r="G82" s="344">
        <f>SUM(G5:G81)</f>
        <v>2338595979340</v>
      </c>
      <c r="H82" s="345">
        <f>SUM(H45:H70)</f>
        <v>150.16</v>
      </c>
      <c r="I82" s="346">
        <f>SUM(I71:I77)</f>
        <v>0</v>
      </c>
      <c r="J82" s="347"/>
      <c r="K82" s="343"/>
    </row>
  </sheetData>
  <sheetProtection/>
  <mergeCells count="13">
    <mergeCell ref="K3:K4"/>
    <mergeCell ref="A71:F71"/>
    <mergeCell ref="A82:B82"/>
    <mergeCell ref="A1:K1"/>
    <mergeCell ref="A3:A4"/>
    <mergeCell ref="B3:B4"/>
    <mergeCell ref="C3:C4"/>
    <mergeCell ref="D3:D4"/>
    <mergeCell ref="E3:E4"/>
    <mergeCell ref="F3:F4"/>
    <mergeCell ref="G3:H3"/>
    <mergeCell ref="I3:I4"/>
    <mergeCell ref="J3:J4"/>
  </mergeCells>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M29"/>
  <sheetViews>
    <sheetView tabSelected="1" zoomScale="120" zoomScaleNormal="120" workbookViewId="0" topLeftCell="A24">
      <selection activeCell="L10" sqref="L10"/>
    </sheetView>
  </sheetViews>
  <sheetFormatPr defaultColWidth="9.140625" defaultRowHeight="15"/>
  <cols>
    <col min="3" max="3" width="13.7109375" style="0" customWidth="1"/>
    <col min="4" max="4" width="16.28125" style="0" customWidth="1"/>
    <col min="5" max="5" width="11.140625" style="0" customWidth="1"/>
    <col min="6" max="6" width="14.57421875" style="0" customWidth="1"/>
    <col min="10" max="10" width="7.00390625" style="0" customWidth="1"/>
    <col min="12" max="12" width="7.421875" style="0" customWidth="1"/>
    <col min="13" max="13" width="7.57421875" style="0" customWidth="1"/>
  </cols>
  <sheetData>
    <row r="1" spans="1:10" ht="15">
      <c r="A1" s="518" t="s">
        <v>1004</v>
      </c>
      <c r="B1" s="518"/>
      <c r="C1" s="518"/>
      <c r="D1" s="518"/>
      <c r="E1" s="518"/>
      <c r="F1" s="518"/>
      <c r="G1" s="518"/>
      <c r="H1" s="518"/>
      <c r="I1" s="518"/>
      <c r="J1" s="518"/>
    </row>
    <row r="2" spans="1:10" ht="15">
      <c r="A2" s="495"/>
      <c r="B2" s="495"/>
      <c r="C2" s="495"/>
      <c r="D2" s="495"/>
      <c r="E2" s="495"/>
      <c r="F2" s="495"/>
      <c r="G2" s="495"/>
      <c r="H2" s="495"/>
      <c r="I2" s="495"/>
      <c r="J2" s="495"/>
    </row>
    <row r="3" spans="11:13" ht="13.5">
      <c r="K3" s="503" t="s">
        <v>578</v>
      </c>
      <c r="L3" s="503" t="s">
        <v>398</v>
      </c>
      <c r="M3" s="508" t="s">
        <v>593</v>
      </c>
    </row>
    <row r="4" spans="1:13" ht="22.5">
      <c r="A4" s="503" t="s">
        <v>372</v>
      </c>
      <c r="B4" s="503" t="s">
        <v>396</v>
      </c>
      <c r="C4" s="503" t="s">
        <v>397</v>
      </c>
      <c r="D4" s="503" t="s">
        <v>373</v>
      </c>
      <c r="E4" s="503" t="s">
        <v>385</v>
      </c>
      <c r="F4" s="503" t="s">
        <v>374</v>
      </c>
      <c r="G4" s="503" t="s">
        <v>701</v>
      </c>
      <c r="H4" s="32" t="s">
        <v>693</v>
      </c>
      <c r="I4" s="501" t="s">
        <v>636</v>
      </c>
      <c r="J4" s="502"/>
      <c r="K4" s="504"/>
      <c r="L4" s="504"/>
      <c r="M4" s="509"/>
    </row>
    <row r="5" spans="1:13" ht="22.5">
      <c r="A5" s="504"/>
      <c r="B5" s="504"/>
      <c r="C5" s="504"/>
      <c r="D5" s="504"/>
      <c r="E5" s="504"/>
      <c r="F5" s="504"/>
      <c r="G5" s="504"/>
      <c r="H5" s="32"/>
      <c r="I5" s="32" t="s">
        <v>699</v>
      </c>
      <c r="J5" s="32" t="s">
        <v>700</v>
      </c>
      <c r="K5" s="36">
        <f>SUM(K8:K22)</f>
        <v>639881</v>
      </c>
      <c r="L5" s="37"/>
      <c r="M5" s="165"/>
    </row>
    <row r="6" spans="1:13" ht="13.5">
      <c r="A6" s="498" t="s">
        <v>579</v>
      </c>
      <c r="B6" s="499"/>
      <c r="C6" s="499"/>
      <c r="D6" s="499"/>
      <c r="E6" s="499"/>
      <c r="F6" s="500"/>
      <c r="G6" s="34">
        <f>SUM(G8:G29)</f>
        <v>83.687</v>
      </c>
      <c r="H6" s="34"/>
      <c r="I6" s="35">
        <f>SUM(I8:I27)</f>
        <v>22501</v>
      </c>
      <c r="J6" s="35">
        <f>SUM(J8:J20)</f>
        <v>205</v>
      </c>
      <c r="K6" s="36"/>
      <c r="L6" s="37"/>
      <c r="M6" s="165"/>
    </row>
    <row r="7" spans="1:10" ht="56.25" customHeight="1">
      <c r="A7" s="422" t="s">
        <v>572</v>
      </c>
      <c r="B7" s="423"/>
      <c r="C7" s="423"/>
      <c r="D7" s="423"/>
      <c r="E7" s="423"/>
      <c r="F7" s="424"/>
      <c r="G7" s="34"/>
      <c r="H7" s="34"/>
      <c r="I7" s="35"/>
      <c r="J7" s="35"/>
    </row>
    <row r="8" spans="1:13" ht="42" customHeight="1">
      <c r="A8" s="40">
        <v>1</v>
      </c>
      <c r="B8" s="535">
        <v>38378</v>
      </c>
      <c r="C8" s="42">
        <v>581043000003</v>
      </c>
      <c r="D8" s="43" t="s">
        <v>384</v>
      </c>
      <c r="E8" s="43" t="s">
        <v>388</v>
      </c>
      <c r="F8" s="43" t="s">
        <v>596</v>
      </c>
      <c r="G8" s="44">
        <v>20</v>
      </c>
      <c r="H8" s="45" t="s">
        <v>692</v>
      </c>
      <c r="I8" s="46">
        <v>19583</v>
      </c>
      <c r="J8" s="46">
        <v>191</v>
      </c>
      <c r="K8" s="47">
        <v>120926</v>
      </c>
      <c r="L8" s="43" t="s">
        <v>572</v>
      </c>
      <c r="M8" s="122" t="s">
        <v>587</v>
      </c>
    </row>
    <row r="9" spans="1:13" ht="41.25" customHeight="1">
      <c r="A9" s="40">
        <v>2</v>
      </c>
      <c r="B9" s="535">
        <v>39126</v>
      </c>
      <c r="C9" s="42">
        <v>581022000002</v>
      </c>
      <c r="D9" s="43" t="s">
        <v>375</v>
      </c>
      <c r="E9" s="43" t="s">
        <v>594</v>
      </c>
      <c r="F9" s="43" t="s">
        <v>603</v>
      </c>
      <c r="G9" s="44">
        <v>1</v>
      </c>
      <c r="H9" s="44" t="s">
        <v>658</v>
      </c>
      <c r="I9" s="46">
        <v>20</v>
      </c>
      <c r="J9" s="46">
        <v>0</v>
      </c>
      <c r="K9" s="47">
        <v>12000</v>
      </c>
      <c r="L9" s="43" t="s">
        <v>572</v>
      </c>
      <c r="M9" s="122" t="s">
        <v>586</v>
      </c>
    </row>
    <row r="10" spans="1:13" ht="51.75" customHeight="1">
      <c r="A10" s="40">
        <v>3</v>
      </c>
      <c r="B10" s="535">
        <v>39346</v>
      </c>
      <c r="C10" s="42">
        <v>58122000019</v>
      </c>
      <c r="D10" s="43" t="s">
        <v>384</v>
      </c>
      <c r="E10" s="43" t="s">
        <v>598</v>
      </c>
      <c r="F10" s="43" t="s">
        <v>393</v>
      </c>
      <c r="G10" s="44">
        <v>5</v>
      </c>
      <c r="H10" s="45" t="s">
        <v>692</v>
      </c>
      <c r="I10" s="46">
        <v>0</v>
      </c>
      <c r="J10" s="46">
        <v>0</v>
      </c>
      <c r="K10" s="47">
        <v>129000</v>
      </c>
      <c r="L10" s="43" t="s">
        <v>572</v>
      </c>
      <c r="M10" s="122" t="s">
        <v>587</v>
      </c>
    </row>
    <row r="11" spans="1:13" ht="44.25" customHeight="1">
      <c r="A11" s="40">
        <v>4</v>
      </c>
      <c r="B11" s="54">
        <v>39455</v>
      </c>
      <c r="C11" s="42">
        <v>58122000025</v>
      </c>
      <c r="D11" s="43" t="s">
        <v>384</v>
      </c>
      <c r="E11" s="43" t="s">
        <v>388</v>
      </c>
      <c r="F11" s="43" t="s">
        <v>596</v>
      </c>
      <c r="G11" s="55">
        <v>20</v>
      </c>
      <c r="H11" s="45" t="s">
        <v>692</v>
      </c>
      <c r="I11" s="46">
        <v>0</v>
      </c>
      <c r="J11" s="46">
        <v>0</v>
      </c>
      <c r="K11" s="56">
        <v>180000</v>
      </c>
      <c r="L11" s="43" t="s">
        <v>572</v>
      </c>
      <c r="M11" s="122" t="s">
        <v>587</v>
      </c>
    </row>
    <row r="12" spans="1:13" ht="58.5" customHeight="1">
      <c r="A12" s="40">
        <v>5</v>
      </c>
      <c r="B12" s="54">
        <v>40115</v>
      </c>
      <c r="C12" s="42">
        <v>58112000050</v>
      </c>
      <c r="D12" s="43" t="s">
        <v>377</v>
      </c>
      <c r="E12" s="43" t="s">
        <v>389</v>
      </c>
      <c r="F12" s="43" t="s">
        <v>392</v>
      </c>
      <c r="G12" s="55">
        <v>0.3</v>
      </c>
      <c r="H12" s="45" t="s">
        <v>692</v>
      </c>
      <c r="I12" s="57">
        <v>470</v>
      </c>
      <c r="J12" s="59">
        <v>5</v>
      </c>
      <c r="K12" s="56">
        <v>13000</v>
      </c>
      <c r="L12" s="43" t="s">
        <v>572</v>
      </c>
      <c r="M12" s="122" t="s">
        <v>587</v>
      </c>
    </row>
    <row r="13" spans="1:13" ht="58.5" customHeight="1">
      <c r="A13" s="40">
        <v>6</v>
      </c>
      <c r="B13" s="54">
        <v>40303</v>
      </c>
      <c r="C13" s="42">
        <v>581023000040</v>
      </c>
      <c r="D13" s="43" t="s">
        <v>580</v>
      </c>
      <c r="E13" s="43" t="s">
        <v>597</v>
      </c>
      <c r="F13" s="43" t="s">
        <v>391</v>
      </c>
      <c r="G13" s="55">
        <v>0.189</v>
      </c>
      <c r="H13" s="45" t="s">
        <v>692</v>
      </c>
      <c r="I13" s="57">
        <v>20</v>
      </c>
      <c r="J13" s="60">
        <v>4</v>
      </c>
      <c r="K13" s="56">
        <v>1500</v>
      </c>
      <c r="L13" s="43" t="s">
        <v>572</v>
      </c>
      <c r="M13" s="124" t="s">
        <v>589</v>
      </c>
    </row>
    <row r="14" spans="1:13" s="13" customFormat="1" ht="33.75" customHeight="1">
      <c r="A14" s="40">
        <v>7</v>
      </c>
      <c r="B14" s="54">
        <v>40358</v>
      </c>
      <c r="C14" s="42">
        <v>58122000067</v>
      </c>
      <c r="D14" s="43" t="s">
        <v>384</v>
      </c>
      <c r="E14" s="43" t="s">
        <v>595</v>
      </c>
      <c r="F14" s="43" t="s">
        <v>581</v>
      </c>
      <c r="G14" s="55">
        <v>6</v>
      </c>
      <c r="H14" s="45" t="s">
        <v>692</v>
      </c>
      <c r="I14" s="57">
        <v>0</v>
      </c>
      <c r="J14" s="57">
        <v>0</v>
      </c>
      <c r="K14" s="56">
        <v>54000</v>
      </c>
      <c r="L14" s="43" t="s">
        <v>572</v>
      </c>
      <c r="M14" s="122" t="s">
        <v>587</v>
      </c>
    </row>
    <row r="15" spans="1:13" ht="54" customHeight="1">
      <c r="A15" s="40">
        <v>8</v>
      </c>
      <c r="B15" s="54">
        <v>40729</v>
      </c>
      <c r="C15" s="42">
        <v>581043000042</v>
      </c>
      <c r="D15" s="43" t="s">
        <v>390</v>
      </c>
      <c r="E15" s="43" t="s">
        <v>376</v>
      </c>
      <c r="F15" s="43" t="s">
        <v>378</v>
      </c>
      <c r="G15" s="55">
        <v>5</v>
      </c>
      <c r="H15" s="45" t="s">
        <v>692</v>
      </c>
      <c r="I15" s="57">
        <v>100</v>
      </c>
      <c r="J15" s="57">
        <v>0</v>
      </c>
      <c r="K15" s="56">
        <v>34000</v>
      </c>
      <c r="L15" s="43" t="s">
        <v>572</v>
      </c>
      <c r="M15" s="122" t="s">
        <v>588</v>
      </c>
    </row>
    <row r="16" spans="1:13" ht="54.75" customHeight="1">
      <c r="A16" s="40">
        <v>9</v>
      </c>
      <c r="B16" s="54">
        <v>40779</v>
      </c>
      <c r="C16" s="42">
        <v>581023000043</v>
      </c>
      <c r="D16" s="43" t="s">
        <v>379</v>
      </c>
      <c r="E16" s="43" t="s">
        <v>582</v>
      </c>
      <c r="F16" s="43" t="s">
        <v>380</v>
      </c>
      <c r="G16" s="55">
        <v>0.488</v>
      </c>
      <c r="H16" s="55" t="s">
        <v>658</v>
      </c>
      <c r="I16" s="57" t="s">
        <v>946</v>
      </c>
      <c r="J16" s="57">
        <v>3</v>
      </c>
      <c r="K16" s="56">
        <v>7090</v>
      </c>
      <c r="L16" s="43" t="s">
        <v>572</v>
      </c>
      <c r="M16" s="122" t="s">
        <v>588</v>
      </c>
    </row>
    <row r="17" spans="1:13" ht="63" customHeight="1">
      <c r="A17" s="40">
        <v>10</v>
      </c>
      <c r="B17" s="54">
        <v>40801</v>
      </c>
      <c r="C17" s="42">
        <v>581023000045</v>
      </c>
      <c r="D17" s="43" t="s">
        <v>382</v>
      </c>
      <c r="E17" s="43" t="s">
        <v>381</v>
      </c>
      <c r="F17" s="43" t="s">
        <v>383</v>
      </c>
      <c r="G17" s="55">
        <v>1</v>
      </c>
      <c r="H17" s="45" t="s">
        <v>692</v>
      </c>
      <c r="I17" s="57">
        <v>382</v>
      </c>
      <c r="J17" s="57">
        <v>2</v>
      </c>
      <c r="K17" s="56">
        <v>8420</v>
      </c>
      <c r="L17" s="43" t="s">
        <v>572</v>
      </c>
      <c r="M17" s="122" t="s">
        <v>588</v>
      </c>
    </row>
    <row r="18" spans="1:13" ht="105" customHeight="1">
      <c r="A18" s="40">
        <v>11</v>
      </c>
      <c r="B18" s="54">
        <v>41409</v>
      </c>
      <c r="C18" s="42">
        <v>581023000046</v>
      </c>
      <c r="D18" s="43" t="s">
        <v>640</v>
      </c>
      <c r="E18" s="43" t="s">
        <v>641</v>
      </c>
      <c r="F18" s="43" t="s">
        <v>620</v>
      </c>
      <c r="G18" s="55">
        <v>0.1</v>
      </c>
      <c r="H18" s="45" t="s">
        <v>692</v>
      </c>
      <c r="I18" s="57">
        <v>292</v>
      </c>
      <c r="J18" s="57">
        <v>0</v>
      </c>
      <c r="K18" s="56">
        <v>3500</v>
      </c>
      <c r="L18" s="43" t="s">
        <v>572</v>
      </c>
      <c r="M18" s="124" t="s">
        <v>589</v>
      </c>
    </row>
    <row r="19" spans="1:13" ht="62.25" customHeight="1">
      <c r="A19" s="40">
        <v>12</v>
      </c>
      <c r="B19" s="54">
        <v>41431</v>
      </c>
      <c r="C19" s="42">
        <v>58122000100</v>
      </c>
      <c r="D19" s="43" t="s">
        <v>384</v>
      </c>
      <c r="E19" s="43" t="s">
        <v>674</v>
      </c>
      <c r="F19" s="43" t="s">
        <v>596</v>
      </c>
      <c r="G19" s="55">
        <v>11.1</v>
      </c>
      <c r="H19" s="45" t="s">
        <v>692</v>
      </c>
      <c r="I19" s="57">
        <v>0</v>
      </c>
      <c r="J19" s="57">
        <v>0</v>
      </c>
      <c r="K19" s="56">
        <v>35000</v>
      </c>
      <c r="L19" s="43" t="s">
        <v>572</v>
      </c>
      <c r="M19" s="122" t="s">
        <v>587</v>
      </c>
    </row>
    <row r="20" spans="1:13" ht="51" customHeight="1">
      <c r="A20" s="40">
        <v>13</v>
      </c>
      <c r="B20" s="54">
        <v>41814</v>
      </c>
      <c r="C20" s="42">
        <v>581043000047</v>
      </c>
      <c r="D20" s="43" t="s">
        <v>690</v>
      </c>
      <c r="E20" s="43" t="s">
        <v>691</v>
      </c>
      <c r="F20" s="43" t="s">
        <v>620</v>
      </c>
      <c r="G20" s="55">
        <v>0.1</v>
      </c>
      <c r="H20" s="45" t="s">
        <v>692</v>
      </c>
      <c r="I20" s="57">
        <v>291</v>
      </c>
      <c r="J20" s="57">
        <v>0</v>
      </c>
      <c r="K20" s="56">
        <v>4942</v>
      </c>
      <c r="L20" s="43" t="s">
        <v>572</v>
      </c>
      <c r="M20" s="122" t="s">
        <v>587</v>
      </c>
    </row>
    <row r="21" spans="1:13" ht="61.5" customHeight="1">
      <c r="A21" s="40">
        <v>14</v>
      </c>
      <c r="B21" s="110">
        <v>42398</v>
      </c>
      <c r="C21" s="100">
        <v>2175366687</v>
      </c>
      <c r="D21" s="111" t="s">
        <v>758</v>
      </c>
      <c r="E21" s="111" t="s">
        <v>759</v>
      </c>
      <c r="F21" s="111" t="s">
        <v>760</v>
      </c>
      <c r="G21" s="112">
        <v>0.7</v>
      </c>
      <c r="H21" s="45" t="s">
        <v>692</v>
      </c>
      <c r="I21" s="113">
        <v>1000</v>
      </c>
      <c r="J21" s="113">
        <v>0</v>
      </c>
      <c r="K21" s="114">
        <v>30000</v>
      </c>
      <c r="L21" s="111" t="s">
        <v>572</v>
      </c>
      <c r="M21" s="123" t="s">
        <v>587</v>
      </c>
    </row>
    <row r="22" spans="1:13" ht="56.25" customHeight="1">
      <c r="A22" s="40">
        <v>15</v>
      </c>
      <c r="B22" s="54">
        <v>42559</v>
      </c>
      <c r="C22" s="99">
        <v>2127805677</v>
      </c>
      <c r="D22" s="43" t="s">
        <v>805</v>
      </c>
      <c r="E22" s="43" t="s">
        <v>784</v>
      </c>
      <c r="F22" s="43" t="s">
        <v>785</v>
      </c>
      <c r="G22" s="55">
        <v>0.67</v>
      </c>
      <c r="H22" s="45" t="s">
        <v>692</v>
      </c>
      <c r="I22" s="57">
        <v>300</v>
      </c>
      <c r="J22" s="57">
        <v>1</v>
      </c>
      <c r="K22" s="56">
        <v>6503</v>
      </c>
      <c r="L22" s="43" t="s">
        <v>572</v>
      </c>
      <c r="M22" s="122" t="s">
        <v>588</v>
      </c>
    </row>
    <row r="23" spans="1:13" s="13" customFormat="1" ht="48.75" customHeight="1">
      <c r="A23" s="40">
        <v>16</v>
      </c>
      <c r="B23" s="54">
        <v>42586</v>
      </c>
      <c r="C23" s="99">
        <v>8880742152</v>
      </c>
      <c r="D23" s="68" t="s">
        <v>812</v>
      </c>
      <c r="E23" s="43" t="s">
        <v>798</v>
      </c>
      <c r="F23" s="43" t="s">
        <v>603</v>
      </c>
      <c r="G23" s="55">
        <v>0.2</v>
      </c>
      <c r="H23" s="45" t="s">
        <v>692</v>
      </c>
      <c r="I23" s="57">
        <v>15</v>
      </c>
      <c r="J23" s="57">
        <v>10</v>
      </c>
      <c r="K23" s="56">
        <v>997</v>
      </c>
      <c r="L23" s="43" t="s">
        <v>572</v>
      </c>
      <c r="M23" s="122" t="s">
        <v>588</v>
      </c>
    </row>
    <row r="24" spans="1:13" ht="120.75" customHeight="1">
      <c r="A24" s="40">
        <v>17</v>
      </c>
      <c r="B24" s="54">
        <v>42739</v>
      </c>
      <c r="C24" s="385">
        <v>3274276588</v>
      </c>
      <c r="D24" s="68" t="s">
        <v>236</v>
      </c>
      <c r="E24" s="43" t="s">
        <v>863</v>
      </c>
      <c r="F24" s="43" t="s">
        <v>864</v>
      </c>
      <c r="G24" s="55">
        <v>4</v>
      </c>
      <c r="H24" s="45" t="s">
        <v>692</v>
      </c>
      <c r="I24" s="57"/>
      <c r="J24" s="57">
        <v>1000</v>
      </c>
      <c r="K24" s="56">
        <v>2000</v>
      </c>
      <c r="L24" s="43" t="s">
        <v>572</v>
      </c>
      <c r="M24" s="122" t="s">
        <v>588</v>
      </c>
    </row>
    <row r="25" spans="1:13" ht="81">
      <c r="A25" s="40">
        <v>18</v>
      </c>
      <c r="B25" s="54">
        <v>42787</v>
      </c>
      <c r="C25" s="166">
        <v>2142545710</v>
      </c>
      <c r="D25" s="117" t="s">
        <v>867</v>
      </c>
      <c r="E25" s="496" t="s">
        <v>868</v>
      </c>
      <c r="F25" s="496" t="s">
        <v>869</v>
      </c>
      <c r="G25" s="55">
        <v>0.84</v>
      </c>
      <c r="H25" s="45" t="s">
        <v>658</v>
      </c>
      <c r="I25" s="57">
        <v>28</v>
      </c>
      <c r="J25" s="57">
        <v>40</v>
      </c>
      <c r="K25" s="56">
        <v>936</v>
      </c>
      <c r="L25" s="43" t="s">
        <v>572</v>
      </c>
      <c r="M25" s="122" t="s">
        <v>588</v>
      </c>
    </row>
    <row r="26" spans="1:13" ht="36" customHeight="1">
      <c r="A26" s="40">
        <v>19</v>
      </c>
      <c r="B26" s="54">
        <v>42818</v>
      </c>
      <c r="C26" s="166">
        <v>6562182051</v>
      </c>
      <c r="D26" s="368" t="s">
        <v>884</v>
      </c>
      <c r="E26" s="117" t="s">
        <v>885</v>
      </c>
      <c r="F26" s="496" t="s">
        <v>886</v>
      </c>
      <c r="G26" s="55">
        <v>3</v>
      </c>
      <c r="H26" s="45" t="s">
        <v>658</v>
      </c>
      <c r="I26" s="57"/>
      <c r="J26" s="57">
        <v>5</v>
      </c>
      <c r="K26" s="56">
        <v>60</v>
      </c>
      <c r="L26" s="43" t="s">
        <v>572</v>
      </c>
      <c r="M26" s="122" t="s">
        <v>887</v>
      </c>
    </row>
    <row r="27" spans="1:10" ht="17.25">
      <c r="A27" s="537" t="s">
        <v>688</v>
      </c>
      <c r="B27" s="538"/>
      <c r="C27" s="539"/>
      <c r="D27" s="117"/>
      <c r="E27" s="117"/>
      <c r="F27" s="167"/>
      <c r="G27" s="55"/>
      <c r="H27" s="45"/>
      <c r="I27" s="57"/>
      <c r="J27" s="57"/>
    </row>
    <row r="28" spans="1:13" s="13" customFormat="1" ht="57.75">
      <c r="A28" s="136">
        <v>1</v>
      </c>
      <c r="B28" s="548">
        <v>42999</v>
      </c>
      <c r="C28" s="549">
        <v>9827229319</v>
      </c>
      <c r="D28" s="550" t="s">
        <v>237</v>
      </c>
      <c r="E28" s="540" t="s">
        <v>1005</v>
      </c>
      <c r="F28" s="540" t="s">
        <v>1003</v>
      </c>
      <c r="G28" s="540" t="s">
        <v>642</v>
      </c>
      <c r="H28" s="551"/>
      <c r="I28" s="541">
        <v>3000</v>
      </c>
      <c r="J28" s="542"/>
      <c r="K28" s="138">
        <v>51000</v>
      </c>
      <c r="L28" s="137" t="s">
        <v>688</v>
      </c>
      <c r="M28" s="137" t="s">
        <v>76</v>
      </c>
    </row>
    <row r="29" spans="1:13" s="13" customFormat="1" ht="34.5">
      <c r="A29" s="536">
        <v>2</v>
      </c>
      <c r="B29" s="552">
        <v>43076</v>
      </c>
      <c r="C29" s="545">
        <v>8726995531</v>
      </c>
      <c r="D29" s="553" t="s">
        <v>238</v>
      </c>
      <c r="E29" s="554" t="s">
        <v>117</v>
      </c>
      <c r="F29" s="553" t="s">
        <v>118</v>
      </c>
      <c r="G29" s="546">
        <v>4</v>
      </c>
      <c r="H29" s="555"/>
      <c r="I29" s="543">
        <v>100</v>
      </c>
      <c r="J29" s="547"/>
      <c r="K29" s="543">
        <v>284622.6</v>
      </c>
      <c r="L29" s="544" t="s">
        <v>688</v>
      </c>
      <c r="M29" s="544" t="s">
        <v>185</v>
      </c>
    </row>
  </sheetData>
  <sheetProtection/>
  <mergeCells count="14">
    <mergeCell ref="L3:L4"/>
    <mergeCell ref="M3:M4"/>
    <mergeCell ref="A6:F6"/>
    <mergeCell ref="A4:A5"/>
    <mergeCell ref="B4:B5"/>
    <mergeCell ref="C4:C5"/>
    <mergeCell ref="D4:D5"/>
    <mergeCell ref="E4:E5"/>
    <mergeCell ref="F4:F5"/>
    <mergeCell ref="A1:J1"/>
    <mergeCell ref="A27:C27"/>
    <mergeCell ref="G4:G5"/>
    <mergeCell ref="I4:J4"/>
    <mergeCell ref="K3:K4"/>
  </mergeCells>
  <printOptions/>
  <pageMargins left="0.40625" right="0.7" top="0.28125" bottom="0.562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NGOC</dc:creator>
  <cp:keywords/>
  <dc:description/>
  <cp:lastModifiedBy>mr</cp:lastModifiedBy>
  <cp:lastPrinted>2018-11-12T07:07:17Z</cp:lastPrinted>
  <dcterms:created xsi:type="dcterms:W3CDTF">2012-04-16T08:32:53Z</dcterms:created>
  <dcterms:modified xsi:type="dcterms:W3CDTF">2018-11-16T01:14:17Z</dcterms:modified>
  <cp:category/>
  <cp:version/>
  <cp:contentType/>
  <cp:contentStatus/>
</cp:coreProperties>
</file>